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<sst xmlns="http://schemas.openxmlformats.org/spreadsheetml/2006/main" count="69" uniqueCount="53">
  <si>
    <t>培训学校</t>
  </si>
  <si>
    <t>培训时间</t>
  </si>
  <si>
    <t>培训地点</t>
  </si>
  <si>
    <t>培训工种</t>
  </si>
  <si>
    <t>合格人数</t>
  </si>
  <si>
    <t>补贴标准</t>
  </si>
  <si>
    <t>一般户人数</t>
  </si>
  <si>
    <t>金额</t>
  </si>
  <si>
    <r>
      <rPr>
        <sz val="11"/>
        <color theme="1"/>
        <rFont val="宋体"/>
        <charset val="134"/>
      </rPr>
      <t>上浮</t>
    </r>
    <r>
      <rPr>
        <sz val="11"/>
        <color theme="1"/>
        <rFont val="Times New Roman"/>
        <charset val="134"/>
      </rPr>
      <t>20%</t>
    </r>
    <r>
      <rPr>
        <sz val="11"/>
        <color theme="1"/>
        <rFont val="宋体"/>
        <charset val="134"/>
      </rPr>
      <t>后金额</t>
    </r>
  </si>
  <si>
    <t>脱贫户人数</t>
  </si>
  <si>
    <r>
      <rPr>
        <sz val="11"/>
        <color theme="1"/>
        <rFont val="宋体"/>
        <charset val="134"/>
      </rPr>
      <t>紧缺工种上浮</t>
    </r>
    <r>
      <rPr>
        <sz val="11"/>
        <color theme="1"/>
        <rFont val="Times New Roman"/>
        <charset val="134"/>
      </rPr>
      <t>30%</t>
    </r>
  </si>
  <si>
    <t>金额（元）</t>
  </si>
  <si>
    <t>总计（元）</t>
  </si>
  <si>
    <t>备注</t>
  </si>
  <si>
    <t>昆明市厚之生职业技能培训学校有限公司</t>
  </si>
  <si>
    <t>2025-7-29-2025-08-12</t>
  </si>
  <si>
    <t>章凤镇南东小组</t>
  </si>
  <si>
    <t>电工</t>
  </si>
  <si>
    <r>
      <rPr>
        <sz val="11"/>
        <color theme="1"/>
        <rFont val="宋体"/>
        <charset val="134"/>
      </rPr>
      <t>云人社函【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】</t>
    </r>
    <r>
      <rPr>
        <sz val="11"/>
        <color theme="1"/>
        <rFont val="Times New Roman"/>
        <charset val="134"/>
      </rPr>
      <t>62</t>
    </r>
    <r>
      <rPr>
        <sz val="11"/>
        <color theme="1"/>
        <rFont val="宋体"/>
        <charset val="134"/>
      </rPr>
      <t>号紧缺工种上浮</t>
    </r>
    <r>
      <rPr>
        <sz val="11"/>
        <color theme="1"/>
        <rFont val="Times New Roman"/>
        <charset val="134"/>
      </rPr>
      <t>30%</t>
    </r>
  </si>
  <si>
    <t>2025-08-14-2025-08-28</t>
  </si>
  <si>
    <t>2025-10-24-2025-10-27</t>
  </si>
  <si>
    <t>城子镇曼冒小学</t>
  </si>
  <si>
    <t>林下养殖技术培训</t>
  </si>
  <si>
    <t>小计</t>
  </si>
  <si>
    <t>云南竞腾职业培训学校有限责任公司</t>
  </si>
  <si>
    <t>2025-07-30-2025-08-13</t>
  </si>
  <si>
    <t>景罕村景哏小组活动室</t>
  </si>
  <si>
    <t>起重装卸机械操作工</t>
  </si>
  <si>
    <t>2025-09-16-2025-09-30</t>
  </si>
  <si>
    <t>户撒乡芒炳村芒东小组</t>
  </si>
  <si>
    <t>2025-09-26-2025-10-10</t>
  </si>
  <si>
    <t>陇川县章凤镇户弄村费德活动室</t>
  </si>
  <si>
    <t>昆明市五华区万年青职业培训学校</t>
  </si>
  <si>
    <t>2025-09-18-2025-09-23</t>
  </si>
  <si>
    <t>章凤镇拉勐村委会拉相活动室</t>
  </si>
  <si>
    <t>腌制食品制作培训</t>
  </si>
  <si>
    <t>2025-10-02-2025-10-08</t>
  </si>
  <si>
    <t>户撒乡朗光村丁允大寨活动室</t>
  </si>
  <si>
    <t>2025-10-21-2025-10-26</t>
  </si>
  <si>
    <t>护国乡护国下寨活动室</t>
  </si>
  <si>
    <t>石林领航职业培训学校</t>
  </si>
  <si>
    <t>2025-08-19-2025-09-02</t>
  </si>
  <si>
    <t>景罕镇曼晃村陇把寨</t>
  </si>
  <si>
    <t>挖掘铲运和桩工机械司机</t>
  </si>
  <si>
    <t>2025-08-28-2025-09-02</t>
  </si>
  <si>
    <t>户撒乡坪山村委会</t>
  </si>
  <si>
    <t>中草药种植与加工培训</t>
  </si>
  <si>
    <t>2025-09-10-2025-09-24</t>
  </si>
  <si>
    <t>云南省第六强制隔离戒毒所陇川分所</t>
  </si>
  <si>
    <t>农作物植保员</t>
  </si>
  <si>
    <t>2025-10-24-2025-10.29</t>
  </si>
  <si>
    <t>民族手工艺品制作培训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</si>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</sst>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tabSelected="1" workbookViewId="0">
      <pane xSplit="1" ySplit="1" topLeftCell="B2" activePane="bottomRight" state="frozen"/>
      <selection/>
      <selection pane="topRight"/>
      <selection pane="bottomLeft"/>
      <selection pane="bottomRight" activeCell="L15" sqref="L15"/>
    </sheetView>
  </sheetViews>
  <sheetFormatPr defaultColWidth="8.89166666666667" defaultRowHeight="15"/>
  <cols>
    <col min="1" max="1" width="8.89166666666667" style="2"/>
    <col min="2" max="2" width="13.5" style="2" customWidth="1"/>
    <col min="3" max="3" width="10.5" style="2" customWidth="1"/>
    <col min="4" max="4" width="16.625" style="2" customWidth="1"/>
    <col min="5" max="5" width="9.625" style="2" customWidth="1"/>
    <col min="6" max="6" width="15.5" style="2" customWidth="1"/>
    <col min="7" max="7" width="5.75" style="2" customWidth="1"/>
    <col min="8" max="8" width="9.25" style="2" customWidth="1"/>
    <col min="9" max="9" width="8" style="2" customWidth="1"/>
    <col min="10" max="12" width="7.125" style="2" customWidth="1"/>
    <col min="13" max="13" width="10.625" style="2" customWidth="1"/>
    <col min="14" max="14" width="13.25" style="2" customWidth="1"/>
    <col min="15" max="15" width="14.125" style="2" customWidth="1"/>
    <col min="16" max="16384" width="8.89166666666667" style="2"/>
  </cols>
  <sheetData>
    <row r="1" s="1" customFormat="1" ht="41" customHeight="1" spans="1:1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7</v>
      </c>
      <c r="L1" s="3" t="s">
        <v>10</v>
      </c>
      <c r="M1" s="3" t="s">
        <v>11</v>
      </c>
      <c r="N1" s="3" t="s">
        <v>12</v>
      </c>
      <c r="O1" s="3" t="s">
        <v>13</v>
      </c>
    </row>
    <row r="2" s="1" customFormat="1" ht="45" spans="1:15">
      <c r="A2" s="4" t="s">
        <v>14</v>
      </c>
      <c r="B2" s="5" t="s">
        <v>15</v>
      </c>
      <c r="C2" s="6" t="s">
        <v>16</v>
      </c>
      <c r="D2" s="7" t="s">
        <v>17</v>
      </c>
      <c r="E2" s="8">
        <v>51</v>
      </c>
      <c r="F2" s="5">
        <v>1400</v>
      </c>
      <c r="G2" s="8">
        <v>51</v>
      </c>
      <c r="H2" s="9"/>
      <c r="I2" s="9"/>
      <c r="J2" s="8"/>
      <c r="K2" s="8"/>
      <c r="L2" s="8">
        <v>1820</v>
      </c>
      <c r="M2" s="9">
        <f>L2*G2</f>
        <v>92820</v>
      </c>
      <c r="N2" s="9">
        <f>H2+M2</f>
        <v>92820</v>
      </c>
      <c r="O2" s="3" t="s">
        <v>18</v>
      </c>
    </row>
    <row r="3" s="1" customFormat="1" ht="45" spans="1:15">
      <c r="A3" s="10"/>
      <c r="B3" s="5" t="s">
        <v>19</v>
      </c>
      <c r="C3" s="6" t="s">
        <v>16</v>
      </c>
      <c r="D3" s="7" t="s">
        <v>17</v>
      </c>
      <c r="E3" s="8">
        <v>45</v>
      </c>
      <c r="F3" s="5">
        <v>1400</v>
      </c>
      <c r="G3" s="8">
        <v>45</v>
      </c>
      <c r="H3" s="9"/>
      <c r="I3" s="9"/>
      <c r="J3" s="8"/>
      <c r="K3" s="8"/>
      <c r="L3" s="8">
        <v>1820</v>
      </c>
      <c r="M3" s="9">
        <f>L3*G3</f>
        <v>81900</v>
      </c>
      <c r="N3" s="9">
        <f>H3+M3</f>
        <v>81900</v>
      </c>
      <c r="O3" s="3" t="s">
        <v>18</v>
      </c>
    </row>
    <row r="4" s="1" customFormat="1" ht="41" customHeight="1" spans="1:15">
      <c r="A4" s="10"/>
      <c r="B4" s="11" t="s">
        <v>20</v>
      </c>
      <c r="C4" s="6" t="s">
        <v>21</v>
      </c>
      <c r="D4" s="6" t="s">
        <v>22</v>
      </c>
      <c r="E4" s="8">
        <v>39</v>
      </c>
      <c r="F4" s="5">
        <v>800</v>
      </c>
      <c r="G4" s="8">
        <v>20</v>
      </c>
      <c r="H4" s="9">
        <f>F4*G4</f>
        <v>16000</v>
      </c>
      <c r="I4" s="9">
        <v>960</v>
      </c>
      <c r="J4" s="8">
        <v>19</v>
      </c>
      <c r="K4" s="8">
        <v>18240</v>
      </c>
      <c r="L4" s="8"/>
      <c r="M4" s="9"/>
      <c r="N4" s="9">
        <f>H4+K4+M4</f>
        <v>34240</v>
      </c>
      <c r="O4" s="9"/>
    </row>
    <row r="5" s="1" customFormat="1" ht="41" customHeight="1" spans="1:15">
      <c r="A5" s="12" t="s">
        <v>23</v>
      </c>
      <c r="B5" s="13"/>
      <c r="C5" s="13"/>
      <c r="D5" s="14"/>
      <c r="E5" s="8">
        <f>SUM(E2:E4)</f>
        <v>135</v>
      </c>
      <c r="F5" s="9"/>
      <c r="G5" s="9">
        <f>SUM(G2:G4)</f>
        <v>116</v>
      </c>
      <c r="H5" s="9">
        <f>SUM(H2:H4)</f>
        <v>16000</v>
      </c>
      <c r="I5" s="9"/>
      <c r="J5" s="9">
        <v>19</v>
      </c>
      <c r="K5" s="9">
        <v>18240</v>
      </c>
      <c r="L5" s="9"/>
      <c r="M5" s="9">
        <f>SUM(M2:M4)</f>
        <v>174720</v>
      </c>
      <c r="N5" s="9">
        <f>SUM(N2:N4)</f>
        <v>208960</v>
      </c>
      <c r="O5" s="9"/>
    </row>
    <row r="6" s="1" customFormat="1" ht="45" spans="1:15">
      <c r="A6" s="15" t="s">
        <v>24</v>
      </c>
      <c r="B6" s="5" t="s">
        <v>25</v>
      </c>
      <c r="C6" s="6" t="s">
        <v>26</v>
      </c>
      <c r="D6" s="7" t="s">
        <v>27</v>
      </c>
      <c r="E6" s="8">
        <v>55</v>
      </c>
      <c r="F6" s="5">
        <v>1400</v>
      </c>
      <c r="G6" s="8">
        <v>55</v>
      </c>
      <c r="H6" s="9"/>
      <c r="I6" s="9"/>
      <c r="J6" s="8"/>
      <c r="K6" s="8"/>
      <c r="L6" s="8">
        <v>1820</v>
      </c>
      <c r="M6" s="9">
        <f>L6*G6</f>
        <v>100100</v>
      </c>
      <c r="N6" s="9">
        <f>H6+M6</f>
        <v>100100</v>
      </c>
      <c r="O6" s="3" t="s">
        <v>18</v>
      </c>
    </row>
    <row r="7" s="1" customFormat="1" ht="45" spans="1:15">
      <c r="A7" s="16"/>
      <c r="B7" s="11" t="s">
        <v>28</v>
      </c>
      <c r="C7" s="6" t="s">
        <v>29</v>
      </c>
      <c r="D7" s="6" t="s">
        <v>27</v>
      </c>
      <c r="E7" s="8">
        <v>54</v>
      </c>
      <c r="F7" s="5">
        <v>1400</v>
      </c>
      <c r="G7" s="8">
        <v>54</v>
      </c>
      <c r="H7" s="9"/>
      <c r="I7" s="9"/>
      <c r="J7" s="8"/>
      <c r="K7" s="8"/>
      <c r="L7" s="8">
        <v>1820</v>
      </c>
      <c r="M7" s="9">
        <f>L7*G7</f>
        <v>98280</v>
      </c>
      <c r="N7" s="9">
        <f>H7+M7</f>
        <v>98280</v>
      </c>
      <c r="O7" s="3" t="s">
        <v>18</v>
      </c>
    </row>
    <row r="8" s="1" customFormat="1" ht="45" spans="1:15">
      <c r="A8" s="16"/>
      <c r="B8" s="11" t="s">
        <v>30</v>
      </c>
      <c r="C8" s="6" t="s">
        <v>31</v>
      </c>
      <c r="D8" s="6" t="s">
        <v>27</v>
      </c>
      <c r="E8" s="8">
        <v>50</v>
      </c>
      <c r="F8" s="5">
        <v>1400</v>
      </c>
      <c r="G8" s="8">
        <v>50</v>
      </c>
      <c r="H8" s="9"/>
      <c r="I8" s="9"/>
      <c r="J8" s="8"/>
      <c r="K8" s="8"/>
      <c r="L8" s="8">
        <v>1820</v>
      </c>
      <c r="M8" s="9">
        <f>L8*G8</f>
        <v>91000</v>
      </c>
      <c r="N8" s="9">
        <f>H8+M8</f>
        <v>91000</v>
      </c>
      <c r="O8" s="3" t="s">
        <v>18</v>
      </c>
    </row>
    <row r="9" s="1" customFormat="1" ht="41" customHeight="1" spans="1:15">
      <c r="A9" s="12" t="s">
        <v>23</v>
      </c>
      <c r="B9" s="13"/>
      <c r="C9" s="13"/>
      <c r="D9" s="14"/>
      <c r="E9" s="9">
        <f>SUM(E6:E8)</f>
        <v>159</v>
      </c>
      <c r="F9" s="9"/>
      <c r="G9" s="9">
        <f>SUM(G6:G8)</f>
        <v>159</v>
      </c>
      <c r="H9" s="9"/>
      <c r="I9" s="9"/>
      <c r="J9" s="9"/>
      <c r="K9" s="9"/>
      <c r="L9" s="9"/>
      <c r="M9" s="9">
        <f>SUM(M6:M8)</f>
        <v>289380</v>
      </c>
      <c r="N9" s="9">
        <f>SUM(N6:N8)</f>
        <v>289380</v>
      </c>
      <c r="O9" s="9"/>
    </row>
    <row r="10" s="1" customFormat="1" ht="41" customHeight="1" spans="1:15">
      <c r="A10" s="17" t="s">
        <v>32</v>
      </c>
      <c r="B10" s="11" t="s">
        <v>33</v>
      </c>
      <c r="C10" s="6" t="s">
        <v>34</v>
      </c>
      <c r="D10" s="7" t="s">
        <v>35</v>
      </c>
      <c r="E10" s="8">
        <v>49</v>
      </c>
      <c r="F10" s="9">
        <v>800</v>
      </c>
      <c r="G10" s="8">
        <v>48</v>
      </c>
      <c r="H10" s="9">
        <f>F10*G10</f>
        <v>38400</v>
      </c>
      <c r="I10" s="9">
        <v>960</v>
      </c>
      <c r="J10" s="8">
        <v>1</v>
      </c>
      <c r="K10" s="9">
        <f>I10*J10</f>
        <v>960</v>
      </c>
      <c r="L10" s="8"/>
      <c r="M10" s="9"/>
      <c r="N10" s="9">
        <f>H10+K10</f>
        <v>39360</v>
      </c>
      <c r="O10" s="9"/>
    </row>
    <row r="11" s="1" customFormat="1" ht="41" customHeight="1" spans="1:15">
      <c r="A11" s="18"/>
      <c r="B11" s="11" t="s">
        <v>36</v>
      </c>
      <c r="C11" s="6" t="s">
        <v>37</v>
      </c>
      <c r="D11" s="7" t="s">
        <v>35</v>
      </c>
      <c r="E11" s="8">
        <v>40</v>
      </c>
      <c r="F11" s="9">
        <v>800</v>
      </c>
      <c r="G11" s="8">
        <v>32</v>
      </c>
      <c r="H11" s="9">
        <f>F11*G11</f>
        <v>25600</v>
      </c>
      <c r="I11" s="9">
        <v>960</v>
      </c>
      <c r="J11" s="8">
        <v>8</v>
      </c>
      <c r="K11" s="9">
        <f>I11*J11</f>
        <v>7680</v>
      </c>
      <c r="L11" s="8"/>
      <c r="M11" s="9"/>
      <c r="N11" s="9">
        <f>H11+K11</f>
        <v>33280</v>
      </c>
      <c r="O11" s="9"/>
    </row>
    <row r="12" s="1" customFormat="1" ht="41" customHeight="1" spans="1:15">
      <c r="A12" s="18"/>
      <c r="B12" s="19" t="s">
        <v>38</v>
      </c>
      <c r="C12" s="6" t="s">
        <v>39</v>
      </c>
      <c r="D12" s="7" t="s">
        <v>35</v>
      </c>
      <c r="E12" s="8">
        <v>37</v>
      </c>
      <c r="F12" s="9">
        <v>800</v>
      </c>
      <c r="G12" s="8">
        <v>15</v>
      </c>
      <c r="H12" s="9">
        <f>F12*G12</f>
        <v>12000</v>
      </c>
      <c r="I12" s="9">
        <v>960</v>
      </c>
      <c r="J12" s="8">
        <v>22</v>
      </c>
      <c r="K12" s="9">
        <f>I12*J12</f>
        <v>21120</v>
      </c>
      <c r="L12" s="8"/>
      <c r="M12" s="9"/>
      <c r="N12" s="9">
        <f>H12+K12</f>
        <v>33120</v>
      </c>
      <c r="O12" s="9"/>
    </row>
    <row r="13" s="1" customFormat="1" ht="41" customHeight="1" spans="1:15">
      <c r="A13" s="12" t="s">
        <v>23</v>
      </c>
      <c r="B13" s="13"/>
      <c r="C13" s="13"/>
      <c r="D13" s="14"/>
      <c r="E13" s="9">
        <f>SUM(E10:E12)</f>
        <v>126</v>
      </c>
      <c r="F13" s="9"/>
      <c r="G13" s="9">
        <f>SUM(G10:G12)</f>
        <v>95</v>
      </c>
      <c r="H13" s="9">
        <f>SUM(H10:H12)</f>
        <v>76000</v>
      </c>
      <c r="I13" s="9"/>
      <c r="J13" s="9">
        <v>31</v>
      </c>
      <c r="K13" s="9">
        <f>SUM(K10:K12)</f>
        <v>29760</v>
      </c>
      <c r="L13" s="9"/>
      <c r="M13" s="9"/>
      <c r="N13" s="9">
        <f>SUM(N10:N12)</f>
        <v>105760</v>
      </c>
      <c r="O13" s="9"/>
    </row>
    <row r="14" s="1" customFormat="1" ht="41" customHeight="1" spans="1:15">
      <c r="A14" s="6" t="s">
        <v>40</v>
      </c>
      <c r="B14" s="5" t="s">
        <v>41</v>
      </c>
      <c r="C14" s="6" t="s">
        <v>42</v>
      </c>
      <c r="D14" s="7" t="s">
        <v>43</v>
      </c>
      <c r="E14" s="8">
        <v>48</v>
      </c>
      <c r="F14" s="5">
        <v>1400</v>
      </c>
      <c r="G14" s="8">
        <v>48</v>
      </c>
      <c r="H14" s="9">
        <f>F14*G14</f>
        <v>67200</v>
      </c>
      <c r="I14" s="9"/>
      <c r="J14" s="8"/>
      <c r="K14" s="8"/>
      <c r="L14" s="8"/>
      <c r="M14" s="9"/>
      <c r="N14" s="9">
        <v>67200</v>
      </c>
      <c r="O14" s="9"/>
    </row>
    <row r="15" s="1" customFormat="1" ht="41" customHeight="1" spans="1:15">
      <c r="A15" s="5"/>
      <c r="B15" s="11" t="s">
        <v>44</v>
      </c>
      <c r="C15" s="6" t="s">
        <v>45</v>
      </c>
      <c r="D15" s="6" t="s">
        <v>46</v>
      </c>
      <c r="E15" s="8">
        <v>47</v>
      </c>
      <c r="F15" s="5">
        <v>800</v>
      </c>
      <c r="G15" s="8">
        <v>21</v>
      </c>
      <c r="H15" s="9">
        <f t="shared" ref="H15:L15" si="0">F15*G15</f>
        <v>16800</v>
      </c>
      <c r="I15" s="9">
        <v>960</v>
      </c>
      <c r="J15" s="8">
        <v>26</v>
      </c>
      <c r="K15" s="9">
        <f t="shared" si="0"/>
        <v>24960</v>
      </c>
      <c r="L15" s="9"/>
      <c r="M15" s="9"/>
      <c r="N15" s="9">
        <v>41760</v>
      </c>
      <c r="O15" s="9"/>
    </row>
    <row r="16" s="1" customFormat="1" ht="54" spans="1:15">
      <c r="A16" s="5"/>
      <c r="B16" s="11" t="s">
        <v>47</v>
      </c>
      <c r="C16" s="6" t="s">
        <v>48</v>
      </c>
      <c r="D16" s="6" t="s">
        <v>49</v>
      </c>
      <c r="E16" s="8">
        <v>42</v>
      </c>
      <c r="F16" s="5">
        <v>1400</v>
      </c>
      <c r="G16" s="8">
        <v>42</v>
      </c>
      <c r="H16" s="9"/>
      <c r="I16" s="9"/>
      <c r="J16" s="8"/>
      <c r="K16" s="8"/>
      <c r="L16" s="8">
        <v>1820</v>
      </c>
      <c r="M16" s="9">
        <f>L16*G16</f>
        <v>76440</v>
      </c>
      <c r="N16" s="9">
        <v>76440</v>
      </c>
      <c r="O16" s="3" t="s">
        <v>18</v>
      </c>
    </row>
    <row r="17" s="1" customFormat="1" ht="41" customHeight="1" spans="1:15">
      <c r="A17" s="5"/>
      <c r="B17" s="11" t="s">
        <v>50</v>
      </c>
      <c r="C17" s="6" t="s">
        <v>48</v>
      </c>
      <c r="D17" s="7" t="s">
        <v>51</v>
      </c>
      <c r="E17" s="8">
        <v>43</v>
      </c>
      <c r="F17" s="5">
        <v>800</v>
      </c>
      <c r="G17" s="8">
        <v>43</v>
      </c>
      <c r="H17" s="9">
        <f>F17*G17</f>
        <v>34400</v>
      </c>
      <c r="I17" s="9"/>
      <c r="J17" s="8"/>
      <c r="K17" s="8"/>
      <c r="L17" s="8"/>
      <c r="M17" s="9"/>
      <c r="N17" s="9">
        <v>34400</v>
      </c>
      <c r="O17" s="9"/>
    </row>
    <row r="18" s="1" customFormat="1" ht="41" customHeight="1" spans="1:15">
      <c r="A18" s="12" t="s">
        <v>23</v>
      </c>
      <c r="B18" s="13"/>
      <c r="C18" s="13"/>
      <c r="D18" s="14"/>
      <c r="E18" s="9">
        <f>SUM(E14:E17)</f>
        <v>180</v>
      </c>
      <c r="F18" s="9"/>
      <c r="G18" s="9">
        <f t="shared" ref="G18:L18" si="1">SUM(G14:G17)</f>
        <v>154</v>
      </c>
      <c r="H18" s="9">
        <f t="shared" si="1"/>
        <v>118400</v>
      </c>
      <c r="I18" s="9"/>
      <c r="J18" s="9">
        <v>26</v>
      </c>
      <c r="K18" s="9">
        <f t="shared" si="1"/>
        <v>24960</v>
      </c>
      <c r="L18" s="9"/>
      <c r="M18" s="9">
        <f>SUM(M14:M17)</f>
        <v>76440</v>
      </c>
      <c r="N18" s="9">
        <f>SUM(N14:N17)</f>
        <v>219800</v>
      </c>
      <c r="O18" s="9"/>
    </row>
    <row r="19" s="2" customFormat="1" ht="32" customHeight="1" spans="1:15">
      <c r="A19" s="20" t="s">
        <v>52</v>
      </c>
      <c r="B19" s="21"/>
      <c r="C19" s="21"/>
      <c r="D19" s="22"/>
      <c r="E19" s="23">
        <f>E18+E13+E9+E5</f>
        <v>600</v>
      </c>
      <c r="F19" s="23">
        <f t="shared" ref="F19:O19" si="2">F18+F13+F9+F5</f>
        <v>0</v>
      </c>
      <c r="G19" s="23">
        <f t="shared" si="2"/>
        <v>524</v>
      </c>
      <c r="H19" s="23">
        <f t="shared" si="2"/>
        <v>210400</v>
      </c>
      <c r="I19" s="23"/>
      <c r="J19" s="23">
        <v>76</v>
      </c>
      <c r="K19" s="23">
        <f t="shared" si="2"/>
        <v>72960</v>
      </c>
      <c r="L19" s="23">
        <f t="shared" si="2"/>
        <v>0</v>
      </c>
      <c r="M19" s="23">
        <f t="shared" si="2"/>
        <v>540540</v>
      </c>
      <c r="N19" s="23">
        <f t="shared" si="2"/>
        <v>823900</v>
      </c>
      <c r="O19" s="23">
        <f t="shared" si="2"/>
        <v>0</v>
      </c>
    </row>
  </sheetData>
  <mergeCells count="9">
    <mergeCell ref="A5:D5"/>
    <mergeCell ref="A9:D9"/>
    <mergeCell ref="A13:D13"/>
    <mergeCell ref="A18:D18"/>
    <mergeCell ref="A19:D19"/>
    <mergeCell ref="A2:A4"/>
    <mergeCell ref="A6:A8"/>
    <mergeCell ref="A10:A12"/>
    <mergeCell ref="A14:A1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闫宇河</cp:lastModifiedBy>
  <dcterms:created xsi:type="dcterms:W3CDTF">2023-05-12T11:15:00Z</dcterms:created>
  <dcterms:modified xsi:type="dcterms:W3CDTF">2025-11-20T08:34:11Z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2052-12.1.0.18276</vt:lpwstr>
  </property>
</Properties>
</file>