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<sst xmlns="http://schemas.openxmlformats.org/spreadsheetml/2006/main" count="95" uniqueCount="67">
  <si>
    <t>培训学校</t>
  </si>
  <si>
    <t>培训时间</t>
  </si>
  <si>
    <t>培训地点</t>
  </si>
  <si>
    <t>培训工种</t>
  </si>
  <si>
    <t>合格人数</t>
  </si>
  <si>
    <t>补贴标准</t>
  </si>
  <si>
    <t>一般户人数</t>
  </si>
  <si>
    <t>金额</t>
  </si>
  <si>
    <t>上浮20%后金额</t>
  </si>
  <si>
    <t>脱贫户人数</t>
  </si>
  <si>
    <t>金额（元）</t>
  </si>
  <si>
    <t>总计（元）</t>
  </si>
  <si>
    <t>备注</t>
  </si>
  <si>
    <t>昆明市厚之生职业技能培训学校有限公司</t>
  </si>
  <si>
    <t>2025-07-07 - 2025-07-12</t>
  </si>
  <si>
    <t>陇川县荣昌路</t>
  </si>
  <si>
    <t>无人机植保培训</t>
  </si>
  <si>
    <t>2025-07-14-2025-07-19</t>
  </si>
  <si>
    <t>2025-7-21-2025-7-26</t>
  </si>
  <si>
    <t>2025-7-28-2025-08-02</t>
  </si>
  <si>
    <t>王子树乡罗朗村委会</t>
  </si>
  <si>
    <t>2025-08-20-2025-08-26</t>
  </si>
  <si>
    <t>陇川县城子镇巴达村委会</t>
  </si>
  <si>
    <t>乡村电子商务培训</t>
  </si>
  <si>
    <t>2025-08-22-2025-08-27</t>
  </si>
  <si>
    <t>户撒乡烟叶工作站</t>
  </si>
  <si>
    <t>2025-09-02-2025-09-07</t>
  </si>
  <si>
    <t>陇川县王子树乡盆都村盆都小组活动室</t>
  </si>
  <si>
    <t>2025-09-08-2025-09-13</t>
  </si>
  <si>
    <t>林下养殖技术培训</t>
  </si>
  <si>
    <t>2025-08-29-2025-09-04</t>
  </si>
  <si>
    <t>章凤新城社区会议室</t>
  </si>
  <si>
    <t>网络创业培训</t>
  </si>
  <si>
    <t>2025-09-15-2025-09-20</t>
  </si>
  <si>
    <t>清平乡弄龙村青树小组活动室</t>
  </si>
  <si>
    <t>小计</t>
  </si>
  <si>
    <t>云南竞腾职业培训学校有限责任公司</t>
  </si>
  <si>
    <t>2025-07-10-2025-07-16</t>
  </si>
  <si>
    <t>陇川县陇把镇中心小学会议室</t>
  </si>
  <si>
    <t>2025-07-12-2025-07-26</t>
  </si>
  <si>
    <t>景罕村景哏小组活动室</t>
  </si>
  <si>
    <t>起重装卸机械操作工（叉车司机）</t>
  </si>
  <si>
    <t xml:space="preserve">2025-07-31 -2025-08-05 </t>
  </si>
  <si>
    <t>王子树乡岗巴村委会</t>
  </si>
  <si>
    <t>2025-08-07-2025-08-12</t>
  </si>
  <si>
    <t>陇川县陇把镇酒香饭馆会议室</t>
  </si>
  <si>
    <t>2025-08-24-2025.08.31</t>
  </si>
  <si>
    <t>章凤镇老街子社区环北小区活动室</t>
  </si>
  <si>
    <t>手工电弧焊</t>
  </si>
  <si>
    <t>2025-09-01-2025-09-06</t>
  </si>
  <si>
    <t>城子镇撒定村委会</t>
  </si>
  <si>
    <t>2025-7-26-2025-7-31</t>
  </si>
  <si>
    <t>景罕镇广帕村委会</t>
  </si>
  <si>
    <t>腌制食品制作培训</t>
  </si>
  <si>
    <t>户撒乡芒炳村委会</t>
  </si>
  <si>
    <t>2025-7-29-2025-08-3</t>
  </si>
  <si>
    <t>昆明市五华区万年青职业培训学校</t>
  </si>
  <si>
    <t>城子镇新寨村委会</t>
  </si>
  <si>
    <t>2025-08-12-2025-08-18</t>
  </si>
  <si>
    <t>陇川县景罕镇景罕村姐冒路</t>
  </si>
  <si>
    <t>2025-08-17-2025-08-22</t>
  </si>
  <si>
    <t>章凤镇芒弄村南兰村</t>
  </si>
  <si>
    <t>城子镇姐乌村委会活动室</t>
  </si>
  <si>
    <t>陇川县陇把镇户岛村</t>
  </si>
  <si>
    <t>2025-09-11-2025-09-16</t>
  </si>
  <si>
    <t>城子镇扎多村针扎多村小组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</si>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</sst>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9"/>
      <color rgb="FF333333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36" sqref="L36"/>
    </sheetView>
  </sheetViews>
  <sheetFormatPr defaultColWidth="8.89166666666667" defaultRowHeight="13.5"/>
  <cols>
    <col min="2" max="2" width="13.5" customWidth="1"/>
    <col min="3" max="3" width="10.5" customWidth="1"/>
    <col min="4" max="4" width="16.625" customWidth="1"/>
    <col min="5" max="5" width="9.625" customWidth="1"/>
    <col min="6" max="6" width="15.5" customWidth="1"/>
    <col min="7" max="7" width="5.75" customWidth="1"/>
    <col min="8" max="8" width="9.25" customWidth="1"/>
    <col min="9" max="9" width="8" customWidth="1"/>
    <col min="10" max="10" width="7.125" customWidth="1"/>
    <col min="11" max="11" width="10.625" customWidth="1"/>
    <col min="12" max="12" width="13.25" customWidth="1"/>
  </cols>
  <sheetData>
    <row r="1" s="1" customFormat="1" ht="4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41" customHeight="1" spans="1:13">
      <c r="A2" s="3" t="s">
        <v>13</v>
      </c>
      <c r="B2" s="4" t="s">
        <v>14</v>
      </c>
      <c r="C2" s="4" t="s">
        <v>15</v>
      </c>
      <c r="D2" s="5" t="s">
        <v>16</v>
      </c>
      <c r="E2" s="6">
        <v>44</v>
      </c>
      <c r="F2" s="7">
        <v>800</v>
      </c>
      <c r="G2" s="2">
        <f>E2-J2</f>
        <v>43</v>
      </c>
      <c r="H2" s="2">
        <f>F2*G2</f>
        <v>34400</v>
      </c>
      <c r="I2" s="2">
        <v>960</v>
      </c>
      <c r="J2" s="6">
        <v>1</v>
      </c>
      <c r="K2" s="2">
        <f>I2*J2</f>
        <v>960</v>
      </c>
      <c r="L2" s="2">
        <f>H2+K2</f>
        <v>35360</v>
      </c>
      <c r="M2" s="2"/>
    </row>
    <row r="3" s="1" customFormat="1" ht="41" customHeight="1" spans="1:13">
      <c r="A3" s="8"/>
      <c r="B3" s="4" t="s">
        <v>17</v>
      </c>
      <c r="C3" s="4" t="s">
        <v>15</v>
      </c>
      <c r="D3" s="5" t="s">
        <v>16</v>
      </c>
      <c r="E3" s="6">
        <v>50</v>
      </c>
      <c r="F3" s="7">
        <v>800</v>
      </c>
      <c r="G3" s="2">
        <f t="shared" ref="G3:G10" si="0">E3-J3</f>
        <v>42</v>
      </c>
      <c r="H3" s="2">
        <f t="shared" ref="H3:H10" si="1">F3*G3</f>
        <v>33600</v>
      </c>
      <c r="I3" s="2">
        <v>960</v>
      </c>
      <c r="J3" s="6">
        <v>8</v>
      </c>
      <c r="K3" s="2">
        <f t="shared" ref="K3:K10" si="2">I3*J3</f>
        <v>7680</v>
      </c>
      <c r="L3" s="2">
        <f t="shared" ref="L3:L10" si="3">H3+K3</f>
        <v>41280</v>
      </c>
      <c r="M3" s="2"/>
    </row>
    <row r="4" s="1" customFormat="1" ht="41" customHeight="1" spans="1:13">
      <c r="A4" s="8"/>
      <c r="B4" s="4" t="s">
        <v>18</v>
      </c>
      <c r="C4" s="4" t="s">
        <v>15</v>
      </c>
      <c r="D4" s="5" t="s">
        <v>16</v>
      </c>
      <c r="E4" s="6">
        <v>51</v>
      </c>
      <c r="F4" s="7">
        <v>800</v>
      </c>
      <c r="G4" s="2">
        <f t="shared" si="0"/>
        <v>49</v>
      </c>
      <c r="H4" s="2">
        <f t="shared" si="1"/>
        <v>39200</v>
      </c>
      <c r="I4" s="2">
        <v>960</v>
      </c>
      <c r="J4" s="6">
        <v>2</v>
      </c>
      <c r="K4" s="2">
        <f t="shared" si="2"/>
        <v>1920</v>
      </c>
      <c r="L4" s="2">
        <f t="shared" si="3"/>
        <v>41120</v>
      </c>
      <c r="M4" s="2"/>
    </row>
    <row r="5" s="1" customFormat="1" ht="41" customHeight="1" spans="1:13">
      <c r="A5" s="8"/>
      <c r="B5" s="4" t="s">
        <v>19</v>
      </c>
      <c r="C5" s="5" t="s">
        <v>20</v>
      </c>
      <c r="D5" s="5" t="s">
        <v>16</v>
      </c>
      <c r="E5" s="6">
        <v>44</v>
      </c>
      <c r="F5" s="7">
        <v>800</v>
      </c>
      <c r="G5" s="2">
        <f t="shared" si="0"/>
        <v>21</v>
      </c>
      <c r="H5" s="2">
        <f t="shared" si="1"/>
        <v>16800</v>
      </c>
      <c r="I5" s="2">
        <v>960</v>
      </c>
      <c r="J5" s="6">
        <v>23</v>
      </c>
      <c r="K5" s="2">
        <f t="shared" si="2"/>
        <v>22080</v>
      </c>
      <c r="L5" s="2">
        <f t="shared" si="3"/>
        <v>38880</v>
      </c>
      <c r="M5" s="2"/>
    </row>
    <row r="6" s="1" customFormat="1" ht="41" customHeight="1" spans="1:13">
      <c r="A6" s="8"/>
      <c r="B6" s="4" t="s">
        <v>21</v>
      </c>
      <c r="C6" s="5" t="s">
        <v>22</v>
      </c>
      <c r="D6" s="5" t="s">
        <v>23</v>
      </c>
      <c r="E6" s="6">
        <v>36</v>
      </c>
      <c r="F6" s="7">
        <v>1400</v>
      </c>
      <c r="G6" s="2">
        <f t="shared" si="0"/>
        <v>23</v>
      </c>
      <c r="H6" s="2">
        <f t="shared" si="1"/>
        <v>32200</v>
      </c>
      <c r="I6" s="2">
        <v>1680</v>
      </c>
      <c r="J6" s="6">
        <v>13</v>
      </c>
      <c r="K6" s="2">
        <f t="shared" si="2"/>
        <v>21840</v>
      </c>
      <c r="L6" s="2">
        <f t="shared" si="3"/>
        <v>54040</v>
      </c>
      <c r="M6" s="2"/>
    </row>
    <row r="7" s="1" customFormat="1" ht="41" customHeight="1" spans="1:13">
      <c r="A7" s="8"/>
      <c r="B7" s="9" t="s">
        <v>24</v>
      </c>
      <c r="C7" s="5" t="s">
        <v>25</v>
      </c>
      <c r="D7" s="5" t="s">
        <v>16</v>
      </c>
      <c r="E7" s="6">
        <v>51</v>
      </c>
      <c r="F7" s="7">
        <v>800</v>
      </c>
      <c r="G7" s="2">
        <f t="shared" si="0"/>
        <v>45</v>
      </c>
      <c r="H7" s="2">
        <f t="shared" si="1"/>
        <v>36000</v>
      </c>
      <c r="I7" s="2">
        <v>960</v>
      </c>
      <c r="J7" s="6">
        <v>6</v>
      </c>
      <c r="K7" s="2">
        <f t="shared" si="2"/>
        <v>5760</v>
      </c>
      <c r="L7" s="2">
        <f t="shared" si="3"/>
        <v>41760</v>
      </c>
      <c r="M7" s="2"/>
    </row>
    <row r="8" s="1" customFormat="1" ht="41" customHeight="1" spans="1:13">
      <c r="A8" s="8"/>
      <c r="B8" s="9" t="s">
        <v>26</v>
      </c>
      <c r="C8" s="5" t="s">
        <v>27</v>
      </c>
      <c r="D8" s="5" t="s">
        <v>16</v>
      </c>
      <c r="E8" s="6">
        <v>48</v>
      </c>
      <c r="F8" s="7">
        <v>800</v>
      </c>
      <c r="G8" s="2">
        <f t="shared" si="0"/>
        <v>26</v>
      </c>
      <c r="H8" s="2">
        <f t="shared" si="1"/>
        <v>20800</v>
      </c>
      <c r="I8" s="2">
        <v>960</v>
      </c>
      <c r="J8" s="6">
        <v>22</v>
      </c>
      <c r="K8" s="2">
        <f t="shared" si="2"/>
        <v>21120</v>
      </c>
      <c r="L8" s="2">
        <f t="shared" si="3"/>
        <v>41920</v>
      </c>
      <c r="M8" s="2"/>
    </row>
    <row r="9" s="1" customFormat="1" ht="41" customHeight="1" spans="1:13">
      <c r="A9" s="8"/>
      <c r="B9" s="9" t="s">
        <v>28</v>
      </c>
      <c r="C9" s="5" t="s">
        <v>22</v>
      </c>
      <c r="D9" s="5" t="s">
        <v>29</v>
      </c>
      <c r="E9" s="6">
        <v>57</v>
      </c>
      <c r="F9" s="7">
        <v>800</v>
      </c>
      <c r="G9" s="2">
        <f t="shared" si="0"/>
        <v>29</v>
      </c>
      <c r="H9" s="2">
        <f t="shared" si="1"/>
        <v>23200</v>
      </c>
      <c r="I9" s="2">
        <v>960</v>
      </c>
      <c r="J9" s="6">
        <v>28</v>
      </c>
      <c r="K9" s="2">
        <f t="shared" si="2"/>
        <v>26880</v>
      </c>
      <c r="L9" s="2">
        <f t="shared" si="3"/>
        <v>50080</v>
      </c>
      <c r="M9" s="2"/>
    </row>
    <row r="10" s="1" customFormat="1" ht="41" customHeight="1" spans="1:13">
      <c r="A10" s="8"/>
      <c r="B10" s="9" t="s">
        <v>30</v>
      </c>
      <c r="C10" s="5" t="s">
        <v>31</v>
      </c>
      <c r="D10" s="5" t="s">
        <v>32</v>
      </c>
      <c r="E10" s="6">
        <v>26</v>
      </c>
      <c r="F10" s="7">
        <v>1500</v>
      </c>
      <c r="G10" s="2">
        <v>25</v>
      </c>
      <c r="H10" s="2">
        <f>F10*G10</f>
        <v>37500</v>
      </c>
      <c r="I10" s="2">
        <f>F10+F10*0.2</f>
        <v>1800</v>
      </c>
      <c r="J10" s="6">
        <v>1</v>
      </c>
      <c r="K10" s="2">
        <f>I10*J10</f>
        <v>1800</v>
      </c>
      <c r="L10" s="2">
        <f>H10+K10</f>
        <v>39300</v>
      </c>
      <c r="M10" s="2"/>
    </row>
    <row r="11" s="1" customFormat="1" ht="41" customHeight="1" spans="1:13">
      <c r="A11" s="10"/>
      <c r="B11" s="9" t="s">
        <v>33</v>
      </c>
      <c r="C11" s="5" t="s">
        <v>34</v>
      </c>
      <c r="D11" s="5" t="s">
        <v>29</v>
      </c>
      <c r="E11" s="6">
        <v>56</v>
      </c>
      <c r="F11" s="7">
        <v>800</v>
      </c>
      <c r="G11" s="2">
        <f>E11-J11</f>
        <v>15</v>
      </c>
      <c r="H11" s="2">
        <f>F11*G11</f>
        <v>12000</v>
      </c>
      <c r="I11" s="2">
        <v>960</v>
      </c>
      <c r="J11" s="6">
        <v>41</v>
      </c>
      <c r="K11" s="2">
        <f>I11*J11</f>
        <v>39360</v>
      </c>
      <c r="L11" s="2">
        <f>H11+K11</f>
        <v>51360</v>
      </c>
      <c r="M11" s="2"/>
    </row>
    <row r="12" s="1" customFormat="1" ht="41" customHeight="1" spans="1:13">
      <c r="A12" s="11" t="s">
        <v>35</v>
      </c>
      <c r="B12" s="12"/>
      <c r="C12" s="12"/>
      <c r="D12" s="13"/>
      <c r="E12" s="2">
        <f>SUM(E2:E11)</f>
        <v>463</v>
      </c>
      <c r="F12" s="2"/>
      <c r="G12" s="2">
        <f>SUM(G2:G11)</f>
        <v>318</v>
      </c>
      <c r="H12" s="2">
        <f>SUM(H2:H11)</f>
        <v>285700</v>
      </c>
      <c r="I12" s="2"/>
      <c r="J12" s="2">
        <f>SUM(J2:J11)</f>
        <v>145</v>
      </c>
      <c r="K12" s="2">
        <f>SUM(K2:K11)</f>
        <v>149400</v>
      </c>
      <c r="L12" s="2">
        <f>SUM(L2:L11)</f>
        <v>435100</v>
      </c>
      <c r="M12" s="2"/>
    </row>
    <row r="13" s="1" customFormat="1" ht="41" customHeight="1" spans="1:13">
      <c r="A13" s="14" t="s">
        <v>36</v>
      </c>
      <c r="B13" s="4" t="s">
        <v>37</v>
      </c>
      <c r="C13" s="4" t="s">
        <v>38</v>
      </c>
      <c r="D13" s="15" t="s">
        <v>23</v>
      </c>
      <c r="E13" s="6">
        <v>52</v>
      </c>
      <c r="F13" s="7">
        <v>1400</v>
      </c>
      <c r="G13" s="6">
        <v>40</v>
      </c>
      <c r="H13" s="2">
        <f>G13*F13</f>
        <v>56000</v>
      </c>
      <c r="I13" s="2">
        <f>F13+F13*0.2</f>
        <v>1680</v>
      </c>
      <c r="J13" s="6">
        <v>12</v>
      </c>
      <c r="K13" s="2">
        <f>J13*I13</f>
        <v>20160</v>
      </c>
      <c r="L13" s="2">
        <f>H13+K13</f>
        <v>76160</v>
      </c>
      <c r="M13" s="2"/>
    </row>
    <row r="14" s="1" customFormat="1" ht="41" customHeight="1" spans="1:13">
      <c r="A14" s="16"/>
      <c r="B14" s="4" t="s">
        <v>39</v>
      </c>
      <c r="C14" s="5" t="s">
        <v>40</v>
      </c>
      <c r="D14" s="17" t="s">
        <v>41</v>
      </c>
      <c r="E14" s="6">
        <v>58</v>
      </c>
      <c r="F14" s="7">
        <v>1400</v>
      </c>
      <c r="G14" s="6">
        <v>46</v>
      </c>
      <c r="H14" s="2">
        <f>G14*F14</f>
        <v>64400</v>
      </c>
      <c r="I14" s="2">
        <f>F14+F14*0.2</f>
        <v>1680</v>
      </c>
      <c r="J14" s="6">
        <v>12</v>
      </c>
      <c r="K14" s="2">
        <f>J14*I14</f>
        <v>20160</v>
      </c>
      <c r="L14" s="2">
        <f>H14+K14</f>
        <v>84560</v>
      </c>
      <c r="M14" s="2"/>
    </row>
    <row r="15" s="1" customFormat="1" ht="41" customHeight="1" spans="1:13">
      <c r="A15" s="16"/>
      <c r="B15" s="4" t="s">
        <v>42</v>
      </c>
      <c r="C15" s="5" t="s">
        <v>43</v>
      </c>
      <c r="D15" s="5" t="s">
        <v>16</v>
      </c>
      <c r="E15" s="6">
        <v>56</v>
      </c>
      <c r="F15" s="7">
        <v>800</v>
      </c>
      <c r="G15" s="6">
        <v>27</v>
      </c>
      <c r="H15" s="2">
        <f>G15*F15</f>
        <v>21600</v>
      </c>
      <c r="I15" s="2">
        <f>F15+F15*0.2</f>
        <v>960</v>
      </c>
      <c r="J15" s="6">
        <v>29</v>
      </c>
      <c r="K15" s="2">
        <f>J15*I15</f>
        <v>27840</v>
      </c>
      <c r="L15" s="2">
        <f>H15+K15</f>
        <v>49440</v>
      </c>
      <c r="M15" s="2"/>
    </row>
    <row r="16" s="1" customFormat="1" ht="41" customHeight="1" spans="1:13">
      <c r="A16" s="16"/>
      <c r="B16" s="4" t="s">
        <v>44</v>
      </c>
      <c r="C16" s="5" t="s">
        <v>45</v>
      </c>
      <c r="D16" s="5" t="s">
        <v>16</v>
      </c>
      <c r="E16" s="6">
        <v>37</v>
      </c>
      <c r="F16" s="7">
        <v>800</v>
      </c>
      <c r="G16" s="6">
        <v>33</v>
      </c>
      <c r="H16" s="2">
        <f>G16*F16</f>
        <v>26400</v>
      </c>
      <c r="I16" s="2">
        <f>F16+F16*0.2</f>
        <v>960</v>
      </c>
      <c r="J16" s="6">
        <v>4</v>
      </c>
      <c r="K16" s="2">
        <f>J16*I16</f>
        <v>3840</v>
      </c>
      <c r="L16" s="2">
        <f>H16+K16</f>
        <v>30240</v>
      </c>
      <c r="M16" s="2"/>
    </row>
    <row r="17" s="1" customFormat="1" ht="41" customHeight="1" spans="1:13">
      <c r="A17" s="16"/>
      <c r="B17" s="9" t="s">
        <v>46</v>
      </c>
      <c r="C17" s="5" t="s">
        <v>47</v>
      </c>
      <c r="D17" s="5" t="s">
        <v>48</v>
      </c>
      <c r="E17" s="6">
        <v>52</v>
      </c>
      <c r="F17" s="7">
        <v>900</v>
      </c>
      <c r="G17" s="6">
        <v>49</v>
      </c>
      <c r="H17" s="2">
        <f>G17*F17</f>
        <v>44100</v>
      </c>
      <c r="I17" s="2">
        <f>F17+F17*0.2</f>
        <v>1080</v>
      </c>
      <c r="J17" s="6">
        <v>3</v>
      </c>
      <c r="K17" s="2">
        <f>J17*I17</f>
        <v>3240</v>
      </c>
      <c r="L17" s="2">
        <f>H17+K17</f>
        <v>47340</v>
      </c>
      <c r="M17" s="2"/>
    </row>
    <row r="18" s="1" customFormat="1" ht="41" customHeight="1" spans="1:13">
      <c r="A18" s="18"/>
      <c r="B18" s="9" t="s">
        <v>49</v>
      </c>
      <c r="C18" s="5" t="s">
        <v>50</v>
      </c>
      <c r="D18" s="5" t="s">
        <v>16</v>
      </c>
      <c r="E18" s="6">
        <v>52</v>
      </c>
      <c r="F18" s="7">
        <v>800</v>
      </c>
      <c r="G18" s="6">
        <v>43</v>
      </c>
      <c r="H18" s="2">
        <f>G18*F18</f>
        <v>34400</v>
      </c>
      <c r="I18" s="2">
        <f>F18+F18*0.2</f>
        <v>960</v>
      </c>
      <c r="J18" s="6">
        <v>9</v>
      </c>
      <c r="K18" s="2">
        <f>J18*I18</f>
        <v>8640</v>
      </c>
      <c r="L18" s="2">
        <f>H18+K18</f>
        <v>43040</v>
      </c>
      <c r="M18" s="2"/>
    </row>
    <row r="19" s="1" customFormat="1" ht="41" customHeight="1" spans="1:13">
      <c r="A19" s="11" t="s">
        <v>35</v>
      </c>
      <c r="B19" s="12"/>
      <c r="C19" s="12"/>
      <c r="D19" s="13"/>
      <c r="E19" s="2">
        <f>SUM(E13:E18)</f>
        <v>307</v>
      </c>
      <c r="F19" s="2"/>
      <c r="G19" s="2">
        <f t="shared" ref="F19:L19" si="4">SUM(G13:G18)</f>
        <v>238</v>
      </c>
      <c r="H19" s="2">
        <f t="shared" si="4"/>
        <v>246900</v>
      </c>
      <c r="I19" s="2"/>
      <c r="J19" s="2">
        <f t="shared" si="4"/>
        <v>69</v>
      </c>
      <c r="K19" s="2">
        <f t="shared" si="4"/>
        <v>83880</v>
      </c>
      <c r="L19" s="2">
        <f t="shared" si="4"/>
        <v>330780</v>
      </c>
      <c r="M19" s="2"/>
    </row>
    <row r="20" s="1" customFormat="1" ht="41" customHeight="1" spans="1:13">
      <c r="A20" s="11"/>
      <c r="B20" s="4" t="s">
        <v>51</v>
      </c>
      <c r="C20" s="5" t="s">
        <v>52</v>
      </c>
      <c r="D20" s="17" t="s">
        <v>53</v>
      </c>
      <c r="E20" s="6">
        <v>50</v>
      </c>
      <c r="F20" s="2">
        <v>800</v>
      </c>
      <c r="G20" s="6">
        <v>46</v>
      </c>
      <c r="H20" s="2">
        <f>F20*G20</f>
        <v>36800</v>
      </c>
      <c r="I20" s="2">
        <v>960</v>
      </c>
      <c r="J20" s="6">
        <v>4</v>
      </c>
      <c r="K20" s="2">
        <f>I20*J20</f>
        <v>3840</v>
      </c>
      <c r="L20" s="2">
        <f>H20+K20</f>
        <v>40640</v>
      </c>
      <c r="M20" s="2"/>
    </row>
    <row r="21" s="1" customFormat="1" ht="41" customHeight="1" spans="1:13">
      <c r="A21" s="11"/>
      <c r="B21" s="4" t="s">
        <v>51</v>
      </c>
      <c r="C21" s="5" t="s">
        <v>54</v>
      </c>
      <c r="D21" s="17" t="s">
        <v>53</v>
      </c>
      <c r="E21" s="6">
        <v>32</v>
      </c>
      <c r="F21" s="2">
        <v>800</v>
      </c>
      <c r="G21" s="6">
        <v>26</v>
      </c>
      <c r="H21" s="2">
        <f t="shared" ref="H21:H28" si="5">F21*G21</f>
        <v>20800</v>
      </c>
      <c r="I21" s="2">
        <v>960</v>
      </c>
      <c r="J21" s="6">
        <v>6</v>
      </c>
      <c r="K21" s="2">
        <f t="shared" ref="K21:K28" si="6">I21*J21</f>
        <v>5760</v>
      </c>
      <c r="L21" s="2">
        <f t="shared" ref="L21:L28" si="7">H21+K21</f>
        <v>26560</v>
      </c>
      <c r="M21" s="2"/>
    </row>
    <row r="22" s="1" customFormat="1" ht="41" customHeight="1" spans="1:13">
      <c r="A22" s="11"/>
      <c r="B22" s="4" t="s">
        <v>55</v>
      </c>
      <c r="C22" s="5" t="s">
        <v>52</v>
      </c>
      <c r="D22" s="17" t="s">
        <v>53</v>
      </c>
      <c r="E22" s="6">
        <v>50</v>
      </c>
      <c r="F22" s="2">
        <v>800</v>
      </c>
      <c r="G22" s="6">
        <v>43</v>
      </c>
      <c r="H22" s="2">
        <f t="shared" si="5"/>
        <v>34400</v>
      </c>
      <c r="I22" s="2">
        <v>960</v>
      </c>
      <c r="J22" s="6">
        <v>7</v>
      </c>
      <c r="K22" s="2">
        <f t="shared" si="6"/>
        <v>6720</v>
      </c>
      <c r="L22" s="2">
        <f t="shared" si="7"/>
        <v>41120</v>
      </c>
      <c r="M22" s="2"/>
    </row>
    <row r="23" s="1" customFormat="1" ht="41" customHeight="1" spans="1:13">
      <c r="A23" s="5" t="s">
        <v>56</v>
      </c>
      <c r="B23" s="4" t="s">
        <v>44</v>
      </c>
      <c r="C23" s="5" t="s">
        <v>57</v>
      </c>
      <c r="D23" s="17" t="s">
        <v>53</v>
      </c>
      <c r="E23" s="6">
        <v>55</v>
      </c>
      <c r="F23" s="2">
        <v>800</v>
      </c>
      <c r="G23" s="6">
        <v>26</v>
      </c>
      <c r="H23" s="2">
        <f t="shared" si="5"/>
        <v>20800</v>
      </c>
      <c r="I23" s="2">
        <v>960</v>
      </c>
      <c r="J23" s="6">
        <v>29</v>
      </c>
      <c r="K23" s="2">
        <f t="shared" si="6"/>
        <v>27840</v>
      </c>
      <c r="L23" s="2">
        <f t="shared" si="7"/>
        <v>48640</v>
      </c>
      <c r="M23" s="2"/>
    </row>
    <row r="24" s="1" customFormat="1" ht="41" customHeight="1" spans="1:13">
      <c r="A24" s="11"/>
      <c r="B24" s="4" t="s">
        <v>58</v>
      </c>
      <c r="C24" s="5" t="s">
        <v>59</v>
      </c>
      <c r="D24" s="17" t="s">
        <v>53</v>
      </c>
      <c r="E24" s="6">
        <v>49</v>
      </c>
      <c r="F24" s="2">
        <v>800</v>
      </c>
      <c r="G24" s="6">
        <v>43</v>
      </c>
      <c r="H24" s="2">
        <f t="shared" si="5"/>
        <v>34400</v>
      </c>
      <c r="I24" s="2">
        <v>960</v>
      </c>
      <c r="J24" s="6">
        <v>6</v>
      </c>
      <c r="K24" s="2">
        <f t="shared" si="6"/>
        <v>5760</v>
      </c>
      <c r="L24" s="2">
        <f t="shared" si="7"/>
        <v>40160</v>
      </c>
      <c r="M24" s="2"/>
    </row>
    <row r="25" s="1" customFormat="1" ht="41" customHeight="1" spans="1:13">
      <c r="A25" s="11"/>
      <c r="B25" s="4" t="s">
        <v>60</v>
      </c>
      <c r="C25" s="5" t="s">
        <v>61</v>
      </c>
      <c r="D25" s="17" t="s">
        <v>53</v>
      </c>
      <c r="E25" s="6">
        <v>50</v>
      </c>
      <c r="F25" s="2">
        <v>800</v>
      </c>
      <c r="G25" s="6">
        <v>39</v>
      </c>
      <c r="H25" s="2">
        <f t="shared" si="5"/>
        <v>31200</v>
      </c>
      <c r="I25" s="2">
        <v>960</v>
      </c>
      <c r="J25" s="6">
        <v>11</v>
      </c>
      <c r="K25" s="2">
        <f t="shared" si="6"/>
        <v>10560</v>
      </c>
      <c r="L25" s="2">
        <f t="shared" si="7"/>
        <v>41760</v>
      </c>
      <c r="M25" s="2"/>
    </row>
    <row r="26" s="1" customFormat="1" ht="41" customHeight="1" spans="1:13">
      <c r="A26" s="11"/>
      <c r="B26" s="4" t="s">
        <v>24</v>
      </c>
      <c r="C26" s="5" t="s">
        <v>62</v>
      </c>
      <c r="D26" s="17" t="s">
        <v>53</v>
      </c>
      <c r="E26" s="6">
        <v>46</v>
      </c>
      <c r="F26" s="2">
        <v>800</v>
      </c>
      <c r="G26" s="6">
        <v>46</v>
      </c>
      <c r="H26" s="2">
        <f t="shared" si="5"/>
        <v>36800</v>
      </c>
      <c r="I26" s="2">
        <v>960</v>
      </c>
      <c r="J26" s="6"/>
      <c r="K26" s="2">
        <f t="shared" si="6"/>
        <v>0</v>
      </c>
      <c r="L26" s="2">
        <f t="shared" si="7"/>
        <v>36800</v>
      </c>
      <c r="M26" s="2"/>
    </row>
    <row r="27" s="1" customFormat="1" ht="41" customHeight="1" spans="1:13">
      <c r="A27" s="11"/>
      <c r="B27" s="9" t="s">
        <v>26</v>
      </c>
      <c r="C27" s="5" t="s">
        <v>63</v>
      </c>
      <c r="D27" s="17" t="s">
        <v>53</v>
      </c>
      <c r="E27" s="6">
        <v>40</v>
      </c>
      <c r="F27" s="2">
        <v>800</v>
      </c>
      <c r="G27" s="6">
        <v>31</v>
      </c>
      <c r="H27" s="2">
        <f t="shared" si="5"/>
        <v>24800</v>
      </c>
      <c r="I27" s="2">
        <v>960</v>
      </c>
      <c r="J27" s="6">
        <v>9</v>
      </c>
      <c r="K27" s="2">
        <f t="shared" si="6"/>
        <v>8640</v>
      </c>
      <c r="L27" s="2">
        <f t="shared" si="7"/>
        <v>33440</v>
      </c>
      <c r="M27" s="2"/>
    </row>
    <row r="28" s="1" customFormat="1" ht="41" customHeight="1" spans="1:13">
      <c r="A28" s="11"/>
      <c r="B28" s="9" t="s">
        <v>64</v>
      </c>
      <c r="C28" s="5" t="s">
        <v>65</v>
      </c>
      <c r="D28" s="17" t="s">
        <v>53</v>
      </c>
      <c r="E28" s="6">
        <v>31</v>
      </c>
      <c r="F28" s="2">
        <v>800</v>
      </c>
      <c r="G28" s="6">
        <v>26</v>
      </c>
      <c r="H28" s="2">
        <f t="shared" si="5"/>
        <v>20800</v>
      </c>
      <c r="I28" s="2">
        <v>960</v>
      </c>
      <c r="J28" s="6">
        <v>5</v>
      </c>
      <c r="K28" s="2">
        <f t="shared" si="6"/>
        <v>4800</v>
      </c>
      <c r="L28" s="2">
        <f t="shared" si="7"/>
        <v>25600</v>
      </c>
      <c r="M28" s="2"/>
    </row>
    <row r="29" s="1" customFormat="1" ht="41" customHeight="1" spans="1:13">
      <c r="A29" s="11" t="s">
        <v>35</v>
      </c>
      <c r="B29" s="12"/>
      <c r="C29" s="12"/>
      <c r="D29" s="13"/>
      <c r="E29" s="2">
        <f>SUM(E20:E28)</f>
        <v>403</v>
      </c>
      <c r="F29" s="2"/>
      <c r="G29" s="2">
        <f t="shared" ref="F29:L29" si="8">SUM(G20:G28)</f>
        <v>326</v>
      </c>
      <c r="H29" s="2">
        <f t="shared" si="8"/>
        <v>260800</v>
      </c>
      <c r="I29" s="2"/>
      <c r="J29" s="2">
        <f t="shared" si="8"/>
        <v>77</v>
      </c>
      <c r="K29" s="2">
        <f t="shared" si="8"/>
        <v>73920</v>
      </c>
      <c r="L29" s="2">
        <f t="shared" si="8"/>
        <v>334720</v>
      </c>
      <c r="M29" s="2"/>
    </row>
    <row r="30" customFormat="1" ht="32" customHeight="1" spans="1:13">
      <c r="A30" s="19" t="s">
        <v>66</v>
      </c>
      <c r="B30" s="20"/>
      <c r="C30" s="20"/>
      <c r="D30" s="21"/>
      <c r="E30" s="22">
        <f>E29+E19+E12</f>
        <v>1173</v>
      </c>
      <c r="F30" s="22">
        <f t="shared" ref="F30:L30" si="9">F29+F19+F12</f>
        <v>0</v>
      </c>
      <c r="G30" s="22">
        <f t="shared" si="9"/>
        <v>882</v>
      </c>
      <c r="H30" s="22">
        <f t="shared" si="9"/>
        <v>793400</v>
      </c>
      <c r="I30" s="22">
        <f t="shared" si="9"/>
        <v>0</v>
      </c>
      <c r="J30" s="22">
        <f t="shared" si="9"/>
        <v>291</v>
      </c>
      <c r="K30" s="22">
        <f t="shared" si="9"/>
        <v>307200</v>
      </c>
      <c r="L30" s="22">
        <f t="shared" si="9"/>
        <v>1100600</v>
      </c>
      <c r="M30" s="23"/>
    </row>
  </sheetData>
  <mergeCells count="6">
    <mergeCell ref="A12:D12"/>
    <mergeCell ref="A19:D19"/>
    <mergeCell ref="A29:D29"/>
    <mergeCell ref="A30:D30"/>
    <mergeCell ref="A2:A11"/>
    <mergeCell ref="A13:A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李文青</cp:lastModifiedBy>
  <dcterms:created xsi:type="dcterms:W3CDTF">2023-05-12T11:15:00Z</dcterms:created>
  <dcterms:modified xsi:type="dcterms:W3CDTF">2025-11-03T01:05:32Z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