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635" yWindow="105" windowWidth="4005" windowHeight="7455" firstSheet="2" activeTab="2"/>
  </bookViews>
  <sheets>
    <sheet name="Sheet5" sheetId="19" r:id="rId1"/>
    <sheet name="2019年" sheetId="5" r:id="rId2"/>
    <sheet name="定搞数" sheetId="22" r:id="rId3"/>
  </sheets>
  <definedNames>
    <definedName name="_xlnm._FilterDatabase" localSheetId="2" hidden="1">定搞数!$A$2:$E$13</definedName>
    <definedName name="_xlnm.Database" localSheetId="2">#REF!</definedName>
    <definedName name="_xlnm.Database">#REF!</definedName>
    <definedName name="_xlnm.Print_Titles" localSheetId="2">定搞数!$2:$4</definedName>
    <definedName name="表4" localSheetId="2">#REF!</definedName>
    <definedName name="表4">#REF!</definedName>
  </definedNames>
  <calcPr calcId="124519"/>
</workbook>
</file>

<file path=xl/calcChain.xml><?xml version="1.0" encoding="utf-8"?>
<calcChain xmlns="http://schemas.openxmlformats.org/spreadsheetml/2006/main">
  <c r="E6" i="22"/>
  <c r="E5" s="1"/>
  <c r="F3" i="19"/>
  <c r="F2"/>
  <c r="A3"/>
  <c r="A5"/>
  <c r="A6" s="1"/>
  <c r="P6" i="5"/>
  <c r="P7"/>
  <c r="P8"/>
  <c r="P9"/>
  <c r="P10"/>
  <c r="P11"/>
  <c r="P12"/>
  <c r="P13"/>
  <c r="P14"/>
  <c r="P15"/>
  <c r="P16"/>
  <c r="P17"/>
  <c r="P18"/>
  <c r="P19"/>
  <c r="P20"/>
  <c r="P5"/>
  <c r="M20" l="1"/>
  <c r="L20"/>
  <c r="K20"/>
  <c r="J20"/>
  <c r="I20"/>
  <c r="H20"/>
  <c r="G20"/>
  <c r="F20"/>
  <c r="E20"/>
  <c r="D20"/>
  <c r="O9"/>
  <c r="N9"/>
  <c r="O8"/>
  <c r="N8"/>
  <c r="O7"/>
  <c r="N7"/>
  <c r="O6"/>
  <c r="N6"/>
  <c r="O5"/>
  <c r="O20" s="1"/>
  <c r="N5"/>
  <c r="N20" s="1"/>
</calcChain>
</file>

<file path=xl/sharedStrings.xml><?xml version="1.0" encoding="utf-8"?>
<sst xmlns="http://schemas.openxmlformats.org/spreadsheetml/2006/main" count="97" uniqueCount="70">
  <si>
    <t>政府经济分类</t>
    <phoneticPr fontId="1" type="noConversion"/>
  </si>
  <si>
    <t>部门经济分类</t>
    <phoneticPr fontId="1" type="noConversion"/>
  </si>
  <si>
    <t>项目名称</t>
    <phoneticPr fontId="1" type="noConversion"/>
  </si>
  <si>
    <t>人大主席团工作经费</t>
    <phoneticPr fontId="1" type="noConversion"/>
  </si>
  <si>
    <t>村民小组补助</t>
    <phoneticPr fontId="1" type="noConversion"/>
  </si>
  <si>
    <t/>
  </si>
  <si>
    <t>文化站活动经费及共享工程运行</t>
    <phoneticPr fontId="1" type="noConversion"/>
  </si>
  <si>
    <t>非税收入安排环卫站自养人员工资</t>
    <phoneticPr fontId="1" type="noConversion"/>
  </si>
  <si>
    <t>小城镇建设资金</t>
    <phoneticPr fontId="1" type="noConversion"/>
  </si>
  <si>
    <t>30215</t>
  </si>
  <si>
    <t>2019到期贷款本息统计表</t>
  </si>
  <si>
    <t>编制单位：</t>
  </si>
  <si>
    <t>单位：万元</t>
  </si>
  <si>
    <t>序号</t>
  </si>
  <si>
    <t>单位名称</t>
  </si>
  <si>
    <t>贷款建设项目</t>
  </si>
  <si>
    <t>实际借
款金额</t>
  </si>
  <si>
    <t>18年末贷
款余额</t>
  </si>
  <si>
    <t>一季度</t>
  </si>
  <si>
    <t>二季度</t>
  </si>
  <si>
    <t>三季度</t>
  </si>
  <si>
    <t>四季度</t>
  </si>
  <si>
    <t>全年合计</t>
  </si>
  <si>
    <t>本金</t>
  </si>
  <si>
    <t>利息</t>
  </si>
  <si>
    <t>陇川县黄金时代投资有限公司</t>
  </si>
  <si>
    <t>陇川县户岛水库建设工程项目（农信社）</t>
  </si>
  <si>
    <t>陇川县麻栗坝水库建设工程项目（农信社）</t>
  </si>
  <si>
    <t>陇川县南麻水库工程建设项目（农信社）</t>
  </si>
  <si>
    <t>陇川县富陇投资有限责任公司</t>
  </si>
  <si>
    <t>中国长江三峡集团帮扶陇川县景颇族精准脱贫攻坚项目</t>
  </si>
  <si>
    <t>陇川县兴陇城乡投资有限公司</t>
  </si>
  <si>
    <t>市政道路及排水项目</t>
    <phoneticPr fontId="8" type="noConversion"/>
  </si>
  <si>
    <t>陇川县户岛水库建设工程项目（农发行）</t>
  </si>
  <si>
    <t>陇川县易地扶贫搬迁建设项目</t>
  </si>
  <si>
    <t>德宏州黄金时代水务投资有限公司</t>
  </si>
  <si>
    <t>陇川县南麻水库工程建设项目（农发基金）</t>
    <phoneticPr fontId="8" type="noConversion"/>
  </si>
  <si>
    <t>陇川县土地整理开发（占补平衡）项目</t>
  </si>
  <si>
    <t>陇川县2016城镇棚户区改造（城中村）建设项目</t>
  </si>
  <si>
    <t>德宏州州级易地扶贫搬迁建设项目</t>
  </si>
  <si>
    <t>陇川县麻栗坝灌区管理局</t>
  </si>
  <si>
    <t>陇川县麻栗坝灌区工程建设</t>
  </si>
  <si>
    <t>50202</t>
  </si>
  <si>
    <t>50302</t>
  </si>
  <si>
    <t>50201</t>
  </si>
  <si>
    <t>50999</t>
  </si>
  <si>
    <t>50299</t>
  </si>
  <si>
    <t>31005</t>
  </si>
  <si>
    <t>30201</t>
  </si>
  <si>
    <t>30305</t>
  </si>
  <si>
    <t>30226</t>
  </si>
  <si>
    <t>功能科目</t>
    <phoneticPr fontId="1" type="noConversion"/>
  </si>
  <si>
    <t>2010108</t>
  </si>
  <si>
    <t>2010104</t>
  </si>
  <si>
    <t>2120303</t>
  </si>
  <si>
    <t>2070109</t>
  </si>
  <si>
    <t>2010302</t>
  </si>
  <si>
    <t>2130799</t>
  </si>
  <si>
    <t>总计</t>
    <phoneticPr fontId="1" type="noConversion"/>
  </si>
  <si>
    <t>单位：万元</t>
    <phoneticPr fontId="1" type="noConversion"/>
  </si>
  <si>
    <t>镇人大代表活动经费（58人×800元/人.年）</t>
    <phoneticPr fontId="1" type="noConversion"/>
  </si>
  <si>
    <t>镇人代会会议经费（58人×360元/人.年×2次）</t>
    <phoneticPr fontId="1" type="noConversion"/>
  </si>
  <si>
    <t>合计</t>
    <phoneticPr fontId="1" type="noConversion"/>
  </si>
  <si>
    <t>城子镇政府</t>
    <phoneticPr fontId="1" type="noConversion"/>
  </si>
  <si>
    <t>项目</t>
    <phoneticPr fontId="1" type="noConversion"/>
  </si>
  <si>
    <t>A</t>
    <phoneticPr fontId="1" type="noConversion"/>
  </si>
  <si>
    <t>金额</t>
    <phoneticPr fontId="1" type="noConversion"/>
  </si>
  <si>
    <t>B</t>
    <phoneticPr fontId="1" type="noConversion"/>
  </si>
  <si>
    <t>2019年预算数</t>
    <phoneticPr fontId="1" type="noConversion"/>
  </si>
  <si>
    <t>城子镇2019-2021年三年中期规划</t>
    <phoneticPr fontId="1" type="noConversion"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</si>
</sst>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0.00_ "/>
    <numFmt numFmtId="178" formatCode="#,##0.00_ 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</font>
    <font>
      <sz val="16"/>
      <color theme="1"/>
      <name val="方正黑体_GBK"/>
      <family val="4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7"/>
      <name val="Small Fonts"/>
      <family val="2"/>
    </font>
    <font>
      <sz val="10"/>
      <name val="MS Sans Serif"/>
      <family val="2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37" fontId="12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41" fontId="10" fillId="0" borderId="0" applyFont="0" applyFill="0" applyBorder="0" applyAlignment="0" applyProtection="0"/>
    <xf numFmtId="4" fontId="13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/>
    <xf numFmtId="0" fontId="14" fillId="0" borderId="0"/>
    <xf numFmtId="0" fontId="11" fillId="0" borderId="0"/>
  </cellStyleXfs>
  <cellXfs count="43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>
      <alignment vertical="center"/>
    </xf>
    <xf numFmtId="0" fontId="5" fillId="0" borderId="0" xfId="1">
      <alignment vertical="center"/>
    </xf>
    <xf numFmtId="0" fontId="5" fillId="0" borderId="1" xfId="1" applyBorder="1">
      <alignment vertical="center"/>
    </xf>
    <xf numFmtId="0" fontId="5" fillId="0" borderId="1" xfId="1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5" fillId="0" borderId="4" xfId="1" applyBorder="1" applyAlignment="1">
      <alignment horizontal="center" vertical="center" wrapText="1"/>
    </xf>
    <xf numFmtId="0" fontId="5" fillId="0" borderId="1" xfId="1" applyBorder="1" applyAlignment="1">
      <alignment horizontal="right" vertical="center"/>
    </xf>
    <xf numFmtId="177" fontId="5" fillId="0" borderId="1" xfId="1" applyNumberFormat="1" applyBorder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right" vertical="center"/>
    </xf>
    <xf numFmtId="0" fontId="7" fillId="0" borderId="1" xfId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4" fillId="0" borderId="1" xfId="1" applyFont="1" applyFill="1" applyBorder="1" applyAlignment="1">
      <alignment horizontal="right"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right" vertical="center"/>
    </xf>
    <xf numFmtId="0" fontId="5" fillId="0" borderId="1" xfId="1" applyFill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0" xfId="1" applyFo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4" xfId="1" applyBorder="1" applyAlignment="1">
      <alignment horizontal="center" vertical="center"/>
    </xf>
    <xf numFmtId="0" fontId="5" fillId="0" borderId="5" xfId="1" applyBorder="1" applyAlignment="1">
      <alignment horizontal="center" vertical="center"/>
    </xf>
    <xf numFmtId="0" fontId="5" fillId="0" borderId="6" xfId="1" applyBorder="1" applyAlignment="1">
      <alignment horizontal="center" vertical="center"/>
    </xf>
    <xf numFmtId="0" fontId="5" fillId="0" borderId="1" xfId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</cellXfs>
  <cellStyles count="26">
    <cellStyle name="no dec" xfId="4"/>
    <cellStyle name="Normal_APR" xfId="5"/>
    <cellStyle name="常规" xfId="0" builtinId="0"/>
    <cellStyle name="常规 10" xfId="6"/>
    <cellStyle name="常规 11" xfId="7"/>
    <cellStyle name="常规 14" xfId="8"/>
    <cellStyle name="常规 15" xfId="9"/>
    <cellStyle name="常规 16" xfId="10"/>
    <cellStyle name="常规 17" xfId="11"/>
    <cellStyle name="常规 18" xfId="2"/>
    <cellStyle name="常规 2" xfId="1"/>
    <cellStyle name="常规 2 2" xfId="25"/>
    <cellStyle name="常规 3" xfId="12"/>
    <cellStyle name="常规 4" xfId="24"/>
    <cellStyle name="常规 5" xfId="13"/>
    <cellStyle name="常规 6" xfId="14"/>
    <cellStyle name="常规 7" xfId="15"/>
    <cellStyle name="常规 8" xfId="16"/>
    <cellStyle name="常规 9" xfId="17"/>
    <cellStyle name="普通_97-917" xfId="18"/>
    <cellStyle name="千分位[0]_laroux" xfId="19"/>
    <cellStyle name="千分位_97-917" xfId="20"/>
    <cellStyle name="千位[0]_1" xfId="21"/>
    <cellStyle name="千位_1" xfId="22"/>
    <cellStyle name="千位分隔 2" xfId="3"/>
    <cellStyle name="样式 1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"/>
  <sheetViews>
    <sheetView workbookViewId="0">
      <selection activeCell="H18" sqref="H18"/>
    </sheetView>
  </sheetViews>
  <sheetFormatPr defaultRowHeight="13.5"/>
  <sheetData>
    <row r="1" spans="1:6">
      <c r="A1" s="3" t="s">
        <v>64</v>
      </c>
      <c r="B1" s="3" t="s">
        <v>66</v>
      </c>
      <c r="D1" s="3"/>
      <c r="E1" s="3" t="s">
        <v>64</v>
      </c>
      <c r="F1" s="3" t="s">
        <v>66</v>
      </c>
    </row>
    <row r="2" spans="1:6">
      <c r="A2" s="25" t="s">
        <v>65</v>
      </c>
      <c r="B2" s="3">
        <v>1</v>
      </c>
      <c r="D2" s="31"/>
      <c r="E2" t="s">
        <v>65</v>
      </c>
      <c r="F2">
        <f>SUMIF(A:A,E2,B:B)</f>
        <v>2</v>
      </c>
    </row>
    <row r="3" spans="1:6">
      <c r="A3" s="27" t="str">
        <f>A2</f>
        <v>A</v>
      </c>
      <c r="B3" s="3">
        <v>1</v>
      </c>
      <c r="D3" s="32"/>
      <c r="E3" t="s">
        <v>67</v>
      </c>
      <c r="F3">
        <f>SUMIF(A:A,E3,B:B)</f>
        <v>6</v>
      </c>
    </row>
    <row r="4" spans="1:6">
      <c r="A4" s="25" t="s">
        <v>67</v>
      </c>
      <c r="B4" s="3">
        <v>2</v>
      </c>
      <c r="D4" s="31"/>
    </row>
    <row r="5" spans="1:6">
      <c r="A5" s="26" t="str">
        <f t="shared" ref="A5:A6" si="0">A4</f>
        <v>B</v>
      </c>
      <c r="B5" s="3">
        <v>2</v>
      </c>
      <c r="D5" s="33"/>
    </row>
    <row r="6" spans="1:6">
      <c r="A6" s="27" t="str">
        <f t="shared" si="0"/>
        <v>B</v>
      </c>
      <c r="B6" s="3">
        <v>2</v>
      </c>
      <c r="D6" s="32"/>
    </row>
  </sheetData>
  <mergeCells count="2">
    <mergeCell ref="D2:D3"/>
    <mergeCell ref="D4:D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0"/>
  <sheetViews>
    <sheetView topLeftCell="B1" zoomScaleSheetLayoutView="100" workbookViewId="0">
      <pane xSplit="2" ySplit="2" topLeftCell="M3" activePane="bottomRight" state="frozen"/>
      <selection activeCell="B1" sqref="B1"/>
      <selection pane="topRight" activeCell="D1" sqref="D1"/>
      <selection pane="bottomLeft" activeCell="B3" sqref="B3"/>
      <selection pane="bottomRight" activeCell="R16" sqref="R16"/>
    </sheetView>
  </sheetViews>
  <sheetFormatPr defaultColWidth="9" defaultRowHeight="13.5"/>
  <cols>
    <col min="1" max="1" width="5.25" style="4" customWidth="1"/>
    <col min="2" max="2" width="31.75" style="4" customWidth="1"/>
    <col min="3" max="3" width="50.5" style="4" customWidth="1"/>
    <col min="4" max="4" width="10.5" style="4" customWidth="1"/>
    <col min="5" max="5" width="10.875" style="4" customWidth="1"/>
    <col min="6" max="15" width="9.625" style="4" customWidth="1"/>
    <col min="16" max="256" width="9" style="4"/>
    <col min="257" max="257" width="5.25" style="4" customWidth="1"/>
    <col min="258" max="258" width="31.75" style="4" customWidth="1"/>
    <col min="259" max="259" width="50.5" style="4" customWidth="1"/>
    <col min="260" max="260" width="10.5" style="4" customWidth="1"/>
    <col min="261" max="261" width="10.875" style="4" customWidth="1"/>
    <col min="262" max="271" width="9.625" style="4" customWidth="1"/>
    <col min="272" max="512" width="9" style="4"/>
    <col min="513" max="513" width="5.25" style="4" customWidth="1"/>
    <col min="514" max="514" width="31.75" style="4" customWidth="1"/>
    <col min="515" max="515" width="50.5" style="4" customWidth="1"/>
    <col min="516" max="516" width="10.5" style="4" customWidth="1"/>
    <col min="517" max="517" width="10.875" style="4" customWidth="1"/>
    <col min="518" max="527" width="9.625" style="4" customWidth="1"/>
    <col min="528" max="768" width="9" style="4"/>
    <col min="769" max="769" width="5.25" style="4" customWidth="1"/>
    <col min="770" max="770" width="31.75" style="4" customWidth="1"/>
    <col min="771" max="771" width="50.5" style="4" customWidth="1"/>
    <col min="772" max="772" width="10.5" style="4" customWidth="1"/>
    <col min="773" max="773" width="10.875" style="4" customWidth="1"/>
    <col min="774" max="783" width="9.625" style="4" customWidth="1"/>
    <col min="784" max="1024" width="9" style="4"/>
    <col min="1025" max="1025" width="5.25" style="4" customWidth="1"/>
    <col min="1026" max="1026" width="31.75" style="4" customWidth="1"/>
    <col min="1027" max="1027" width="50.5" style="4" customWidth="1"/>
    <col min="1028" max="1028" width="10.5" style="4" customWidth="1"/>
    <col min="1029" max="1029" width="10.875" style="4" customWidth="1"/>
    <col min="1030" max="1039" width="9.625" style="4" customWidth="1"/>
    <col min="1040" max="1280" width="9" style="4"/>
    <col min="1281" max="1281" width="5.25" style="4" customWidth="1"/>
    <col min="1282" max="1282" width="31.75" style="4" customWidth="1"/>
    <col min="1283" max="1283" width="50.5" style="4" customWidth="1"/>
    <col min="1284" max="1284" width="10.5" style="4" customWidth="1"/>
    <col min="1285" max="1285" width="10.875" style="4" customWidth="1"/>
    <col min="1286" max="1295" width="9.625" style="4" customWidth="1"/>
    <col min="1296" max="1536" width="9" style="4"/>
    <col min="1537" max="1537" width="5.25" style="4" customWidth="1"/>
    <col min="1538" max="1538" width="31.75" style="4" customWidth="1"/>
    <col min="1539" max="1539" width="50.5" style="4" customWidth="1"/>
    <col min="1540" max="1540" width="10.5" style="4" customWidth="1"/>
    <col min="1541" max="1541" width="10.875" style="4" customWidth="1"/>
    <col min="1542" max="1551" width="9.625" style="4" customWidth="1"/>
    <col min="1552" max="1792" width="9" style="4"/>
    <col min="1793" max="1793" width="5.25" style="4" customWidth="1"/>
    <col min="1794" max="1794" width="31.75" style="4" customWidth="1"/>
    <col min="1795" max="1795" width="50.5" style="4" customWidth="1"/>
    <col min="1796" max="1796" width="10.5" style="4" customWidth="1"/>
    <col min="1797" max="1797" width="10.875" style="4" customWidth="1"/>
    <col min="1798" max="1807" width="9.625" style="4" customWidth="1"/>
    <col min="1808" max="2048" width="9" style="4"/>
    <col min="2049" max="2049" width="5.25" style="4" customWidth="1"/>
    <col min="2050" max="2050" width="31.75" style="4" customWidth="1"/>
    <col min="2051" max="2051" width="50.5" style="4" customWidth="1"/>
    <col min="2052" max="2052" width="10.5" style="4" customWidth="1"/>
    <col min="2053" max="2053" width="10.875" style="4" customWidth="1"/>
    <col min="2054" max="2063" width="9.625" style="4" customWidth="1"/>
    <col min="2064" max="2304" width="9" style="4"/>
    <col min="2305" max="2305" width="5.25" style="4" customWidth="1"/>
    <col min="2306" max="2306" width="31.75" style="4" customWidth="1"/>
    <col min="2307" max="2307" width="50.5" style="4" customWidth="1"/>
    <col min="2308" max="2308" width="10.5" style="4" customWidth="1"/>
    <col min="2309" max="2309" width="10.875" style="4" customWidth="1"/>
    <col min="2310" max="2319" width="9.625" style="4" customWidth="1"/>
    <col min="2320" max="2560" width="9" style="4"/>
    <col min="2561" max="2561" width="5.25" style="4" customWidth="1"/>
    <col min="2562" max="2562" width="31.75" style="4" customWidth="1"/>
    <col min="2563" max="2563" width="50.5" style="4" customWidth="1"/>
    <col min="2564" max="2564" width="10.5" style="4" customWidth="1"/>
    <col min="2565" max="2565" width="10.875" style="4" customWidth="1"/>
    <col min="2566" max="2575" width="9.625" style="4" customWidth="1"/>
    <col min="2576" max="2816" width="9" style="4"/>
    <col min="2817" max="2817" width="5.25" style="4" customWidth="1"/>
    <col min="2818" max="2818" width="31.75" style="4" customWidth="1"/>
    <col min="2819" max="2819" width="50.5" style="4" customWidth="1"/>
    <col min="2820" max="2820" width="10.5" style="4" customWidth="1"/>
    <col min="2821" max="2821" width="10.875" style="4" customWidth="1"/>
    <col min="2822" max="2831" width="9.625" style="4" customWidth="1"/>
    <col min="2832" max="3072" width="9" style="4"/>
    <col min="3073" max="3073" width="5.25" style="4" customWidth="1"/>
    <col min="3074" max="3074" width="31.75" style="4" customWidth="1"/>
    <col min="3075" max="3075" width="50.5" style="4" customWidth="1"/>
    <col min="3076" max="3076" width="10.5" style="4" customWidth="1"/>
    <col min="3077" max="3077" width="10.875" style="4" customWidth="1"/>
    <col min="3078" max="3087" width="9.625" style="4" customWidth="1"/>
    <col min="3088" max="3328" width="9" style="4"/>
    <col min="3329" max="3329" width="5.25" style="4" customWidth="1"/>
    <col min="3330" max="3330" width="31.75" style="4" customWidth="1"/>
    <col min="3331" max="3331" width="50.5" style="4" customWidth="1"/>
    <col min="3332" max="3332" width="10.5" style="4" customWidth="1"/>
    <col min="3333" max="3333" width="10.875" style="4" customWidth="1"/>
    <col min="3334" max="3343" width="9.625" style="4" customWidth="1"/>
    <col min="3344" max="3584" width="9" style="4"/>
    <col min="3585" max="3585" width="5.25" style="4" customWidth="1"/>
    <col min="3586" max="3586" width="31.75" style="4" customWidth="1"/>
    <col min="3587" max="3587" width="50.5" style="4" customWidth="1"/>
    <col min="3588" max="3588" width="10.5" style="4" customWidth="1"/>
    <col min="3589" max="3589" width="10.875" style="4" customWidth="1"/>
    <col min="3590" max="3599" width="9.625" style="4" customWidth="1"/>
    <col min="3600" max="3840" width="9" style="4"/>
    <col min="3841" max="3841" width="5.25" style="4" customWidth="1"/>
    <col min="3842" max="3842" width="31.75" style="4" customWidth="1"/>
    <col min="3843" max="3843" width="50.5" style="4" customWidth="1"/>
    <col min="3844" max="3844" width="10.5" style="4" customWidth="1"/>
    <col min="3845" max="3845" width="10.875" style="4" customWidth="1"/>
    <col min="3846" max="3855" width="9.625" style="4" customWidth="1"/>
    <col min="3856" max="4096" width="9" style="4"/>
    <col min="4097" max="4097" width="5.25" style="4" customWidth="1"/>
    <col min="4098" max="4098" width="31.75" style="4" customWidth="1"/>
    <col min="4099" max="4099" width="50.5" style="4" customWidth="1"/>
    <col min="4100" max="4100" width="10.5" style="4" customWidth="1"/>
    <col min="4101" max="4101" width="10.875" style="4" customWidth="1"/>
    <col min="4102" max="4111" width="9.625" style="4" customWidth="1"/>
    <col min="4112" max="4352" width="9" style="4"/>
    <col min="4353" max="4353" width="5.25" style="4" customWidth="1"/>
    <col min="4354" max="4354" width="31.75" style="4" customWidth="1"/>
    <col min="4355" max="4355" width="50.5" style="4" customWidth="1"/>
    <col min="4356" max="4356" width="10.5" style="4" customWidth="1"/>
    <col min="4357" max="4357" width="10.875" style="4" customWidth="1"/>
    <col min="4358" max="4367" width="9.625" style="4" customWidth="1"/>
    <col min="4368" max="4608" width="9" style="4"/>
    <col min="4609" max="4609" width="5.25" style="4" customWidth="1"/>
    <col min="4610" max="4610" width="31.75" style="4" customWidth="1"/>
    <col min="4611" max="4611" width="50.5" style="4" customWidth="1"/>
    <col min="4612" max="4612" width="10.5" style="4" customWidth="1"/>
    <col min="4613" max="4613" width="10.875" style="4" customWidth="1"/>
    <col min="4614" max="4623" width="9.625" style="4" customWidth="1"/>
    <col min="4624" max="4864" width="9" style="4"/>
    <col min="4865" max="4865" width="5.25" style="4" customWidth="1"/>
    <col min="4866" max="4866" width="31.75" style="4" customWidth="1"/>
    <col min="4867" max="4867" width="50.5" style="4" customWidth="1"/>
    <col min="4868" max="4868" width="10.5" style="4" customWidth="1"/>
    <col min="4869" max="4869" width="10.875" style="4" customWidth="1"/>
    <col min="4870" max="4879" width="9.625" style="4" customWidth="1"/>
    <col min="4880" max="5120" width="9" style="4"/>
    <col min="5121" max="5121" width="5.25" style="4" customWidth="1"/>
    <col min="5122" max="5122" width="31.75" style="4" customWidth="1"/>
    <col min="5123" max="5123" width="50.5" style="4" customWidth="1"/>
    <col min="5124" max="5124" width="10.5" style="4" customWidth="1"/>
    <col min="5125" max="5125" width="10.875" style="4" customWidth="1"/>
    <col min="5126" max="5135" width="9.625" style="4" customWidth="1"/>
    <col min="5136" max="5376" width="9" style="4"/>
    <col min="5377" max="5377" width="5.25" style="4" customWidth="1"/>
    <col min="5378" max="5378" width="31.75" style="4" customWidth="1"/>
    <col min="5379" max="5379" width="50.5" style="4" customWidth="1"/>
    <col min="5380" max="5380" width="10.5" style="4" customWidth="1"/>
    <col min="5381" max="5381" width="10.875" style="4" customWidth="1"/>
    <col min="5382" max="5391" width="9.625" style="4" customWidth="1"/>
    <col min="5392" max="5632" width="9" style="4"/>
    <col min="5633" max="5633" width="5.25" style="4" customWidth="1"/>
    <col min="5634" max="5634" width="31.75" style="4" customWidth="1"/>
    <col min="5635" max="5635" width="50.5" style="4" customWidth="1"/>
    <col min="5636" max="5636" width="10.5" style="4" customWidth="1"/>
    <col min="5637" max="5637" width="10.875" style="4" customWidth="1"/>
    <col min="5638" max="5647" width="9.625" style="4" customWidth="1"/>
    <col min="5648" max="5888" width="9" style="4"/>
    <col min="5889" max="5889" width="5.25" style="4" customWidth="1"/>
    <col min="5890" max="5890" width="31.75" style="4" customWidth="1"/>
    <col min="5891" max="5891" width="50.5" style="4" customWidth="1"/>
    <col min="5892" max="5892" width="10.5" style="4" customWidth="1"/>
    <col min="5893" max="5893" width="10.875" style="4" customWidth="1"/>
    <col min="5894" max="5903" width="9.625" style="4" customWidth="1"/>
    <col min="5904" max="6144" width="9" style="4"/>
    <col min="6145" max="6145" width="5.25" style="4" customWidth="1"/>
    <col min="6146" max="6146" width="31.75" style="4" customWidth="1"/>
    <col min="6147" max="6147" width="50.5" style="4" customWidth="1"/>
    <col min="6148" max="6148" width="10.5" style="4" customWidth="1"/>
    <col min="6149" max="6149" width="10.875" style="4" customWidth="1"/>
    <col min="6150" max="6159" width="9.625" style="4" customWidth="1"/>
    <col min="6160" max="6400" width="9" style="4"/>
    <col min="6401" max="6401" width="5.25" style="4" customWidth="1"/>
    <col min="6402" max="6402" width="31.75" style="4" customWidth="1"/>
    <col min="6403" max="6403" width="50.5" style="4" customWidth="1"/>
    <col min="6404" max="6404" width="10.5" style="4" customWidth="1"/>
    <col min="6405" max="6405" width="10.875" style="4" customWidth="1"/>
    <col min="6406" max="6415" width="9.625" style="4" customWidth="1"/>
    <col min="6416" max="6656" width="9" style="4"/>
    <col min="6657" max="6657" width="5.25" style="4" customWidth="1"/>
    <col min="6658" max="6658" width="31.75" style="4" customWidth="1"/>
    <col min="6659" max="6659" width="50.5" style="4" customWidth="1"/>
    <col min="6660" max="6660" width="10.5" style="4" customWidth="1"/>
    <col min="6661" max="6661" width="10.875" style="4" customWidth="1"/>
    <col min="6662" max="6671" width="9.625" style="4" customWidth="1"/>
    <col min="6672" max="6912" width="9" style="4"/>
    <col min="6913" max="6913" width="5.25" style="4" customWidth="1"/>
    <col min="6914" max="6914" width="31.75" style="4" customWidth="1"/>
    <col min="6915" max="6915" width="50.5" style="4" customWidth="1"/>
    <col min="6916" max="6916" width="10.5" style="4" customWidth="1"/>
    <col min="6917" max="6917" width="10.875" style="4" customWidth="1"/>
    <col min="6918" max="6927" width="9.625" style="4" customWidth="1"/>
    <col min="6928" max="7168" width="9" style="4"/>
    <col min="7169" max="7169" width="5.25" style="4" customWidth="1"/>
    <col min="7170" max="7170" width="31.75" style="4" customWidth="1"/>
    <col min="7171" max="7171" width="50.5" style="4" customWidth="1"/>
    <col min="7172" max="7172" width="10.5" style="4" customWidth="1"/>
    <col min="7173" max="7173" width="10.875" style="4" customWidth="1"/>
    <col min="7174" max="7183" width="9.625" style="4" customWidth="1"/>
    <col min="7184" max="7424" width="9" style="4"/>
    <col min="7425" max="7425" width="5.25" style="4" customWidth="1"/>
    <col min="7426" max="7426" width="31.75" style="4" customWidth="1"/>
    <col min="7427" max="7427" width="50.5" style="4" customWidth="1"/>
    <col min="7428" max="7428" width="10.5" style="4" customWidth="1"/>
    <col min="7429" max="7429" width="10.875" style="4" customWidth="1"/>
    <col min="7430" max="7439" width="9.625" style="4" customWidth="1"/>
    <col min="7440" max="7680" width="9" style="4"/>
    <col min="7681" max="7681" width="5.25" style="4" customWidth="1"/>
    <col min="7682" max="7682" width="31.75" style="4" customWidth="1"/>
    <col min="7683" max="7683" width="50.5" style="4" customWidth="1"/>
    <col min="7684" max="7684" width="10.5" style="4" customWidth="1"/>
    <col min="7685" max="7685" width="10.875" style="4" customWidth="1"/>
    <col min="7686" max="7695" width="9.625" style="4" customWidth="1"/>
    <col min="7696" max="7936" width="9" style="4"/>
    <col min="7937" max="7937" width="5.25" style="4" customWidth="1"/>
    <col min="7938" max="7938" width="31.75" style="4" customWidth="1"/>
    <col min="7939" max="7939" width="50.5" style="4" customWidth="1"/>
    <col min="7940" max="7940" width="10.5" style="4" customWidth="1"/>
    <col min="7941" max="7941" width="10.875" style="4" customWidth="1"/>
    <col min="7942" max="7951" width="9.625" style="4" customWidth="1"/>
    <col min="7952" max="8192" width="9" style="4"/>
    <col min="8193" max="8193" width="5.25" style="4" customWidth="1"/>
    <col min="8194" max="8194" width="31.75" style="4" customWidth="1"/>
    <col min="8195" max="8195" width="50.5" style="4" customWidth="1"/>
    <col min="8196" max="8196" width="10.5" style="4" customWidth="1"/>
    <col min="8197" max="8197" width="10.875" style="4" customWidth="1"/>
    <col min="8198" max="8207" width="9.625" style="4" customWidth="1"/>
    <col min="8208" max="8448" width="9" style="4"/>
    <col min="8449" max="8449" width="5.25" style="4" customWidth="1"/>
    <col min="8450" max="8450" width="31.75" style="4" customWidth="1"/>
    <col min="8451" max="8451" width="50.5" style="4" customWidth="1"/>
    <col min="8452" max="8452" width="10.5" style="4" customWidth="1"/>
    <col min="8453" max="8453" width="10.875" style="4" customWidth="1"/>
    <col min="8454" max="8463" width="9.625" style="4" customWidth="1"/>
    <col min="8464" max="8704" width="9" style="4"/>
    <col min="8705" max="8705" width="5.25" style="4" customWidth="1"/>
    <col min="8706" max="8706" width="31.75" style="4" customWidth="1"/>
    <col min="8707" max="8707" width="50.5" style="4" customWidth="1"/>
    <col min="8708" max="8708" width="10.5" style="4" customWidth="1"/>
    <col min="8709" max="8709" width="10.875" style="4" customWidth="1"/>
    <col min="8710" max="8719" width="9.625" style="4" customWidth="1"/>
    <col min="8720" max="8960" width="9" style="4"/>
    <col min="8961" max="8961" width="5.25" style="4" customWidth="1"/>
    <col min="8962" max="8962" width="31.75" style="4" customWidth="1"/>
    <col min="8963" max="8963" width="50.5" style="4" customWidth="1"/>
    <col min="8964" max="8964" width="10.5" style="4" customWidth="1"/>
    <col min="8965" max="8965" width="10.875" style="4" customWidth="1"/>
    <col min="8966" max="8975" width="9.625" style="4" customWidth="1"/>
    <col min="8976" max="9216" width="9" style="4"/>
    <col min="9217" max="9217" width="5.25" style="4" customWidth="1"/>
    <col min="9218" max="9218" width="31.75" style="4" customWidth="1"/>
    <col min="9219" max="9219" width="50.5" style="4" customWidth="1"/>
    <col min="9220" max="9220" width="10.5" style="4" customWidth="1"/>
    <col min="9221" max="9221" width="10.875" style="4" customWidth="1"/>
    <col min="9222" max="9231" width="9.625" style="4" customWidth="1"/>
    <col min="9232" max="9472" width="9" style="4"/>
    <col min="9473" max="9473" width="5.25" style="4" customWidth="1"/>
    <col min="9474" max="9474" width="31.75" style="4" customWidth="1"/>
    <col min="9475" max="9475" width="50.5" style="4" customWidth="1"/>
    <col min="9476" max="9476" width="10.5" style="4" customWidth="1"/>
    <col min="9477" max="9477" width="10.875" style="4" customWidth="1"/>
    <col min="9478" max="9487" width="9.625" style="4" customWidth="1"/>
    <col min="9488" max="9728" width="9" style="4"/>
    <col min="9729" max="9729" width="5.25" style="4" customWidth="1"/>
    <col min="9730" max="9730" width="31.75" style="4" customWidth="1"/>
    <col min="9731" max="9731" width="50.5" style="4" customWidth="1"/>
    <col min="9732" max="9732" width="10.5" style="4" customWidth="1"/>
    <col min="9733" max="9733" width="10.875" style="4" customWidth="1"/>
    <col min="9734" max="9743" width="9.625" style="4" customWidth="1"/>
    <col min="9744" max="9984" width="9" style="4"/>
    <col min="9985" max="9985" width="5.25" style="4" customWidth="1"/>
    <col min="9986" max="9986" width="31.75" style="4" customWidth="1"/>
    <col min="9987" max="9987" width="50.5" style="4" customWidth="1"/>
    <col min="9988" max="9988" width="10.5" style="4" customWidth="1"/>
    <col min="9989" max="9989" width="10.875" style="4" customWidth="1"/>
    <col min="9990" max="9999" width="9.625" style="4" customWidth="1"/>
    <col min="10000" max="10240" width="9" style="4"/>
    <col min="10241" max="10241" width="5.25" style="4" customWidth="1"/>
    <col min="10242" max="10242" width="31.75" style="4" customWidth="1"/>
    <col min="10243" max="10243" width="50.5" style="4" customWidth="1"/>
    <col min="10244" max="10244" width="10.5" style="4" customWidth="1"/>
    <col min="10245" max="10245" width="10.875" style="4" customWidth="1"/>
    <col min="10246" max="10255" width="9.625" style="4" customWidth="1"/>
    <col min="10256" max="10496" width="9" style="4"/>
    <col min="10497" max="10497" width="5.25" style="4" customWidth="1"/>
    <col min="10498" max="10498" width="31.75" style="4" customWidth="1"/>
    <col min="10499" max="10499" width="50.5" style="4" customWidth="1"/>
    <col min="10500" max="10500" width="10.5" style="4" customWidth="1"/>
    <col min="10501" max="10501" width="10.875" style="4" customWidth="1"/>
    <col min="10502" max="10511" width="9.625" style="4" customWidth="1"/>
    <col min="10512" max="10752" width="9" style="4"/>
    <col min="10753" max="10753" width="5.25" style="4" customWidth="1"/>
    <col min="10754" max="10754" width="31.75" style="4" customWidth="1"/>
    <col min="10755" max="10755" width="50.5" style="4" customWidth="1"/>
    <col min="10756" max="10756" width="10.5" style="4" customWidth="1"/>
    <col min="10757" max="10757" width="10.875" style="4" customWidth="1"/>
    <col min="10758" max="10767" width="9.625" style="4" customWidth="1"/>
    <col min="10768" max="11008" width="9" style="4"/>
    <col min="11009" max="11009" width="5.25" style="4" customWidth="1"/>
    <col min="11010" max="11010" width="31.75" style="4" customWidth="1"/>
    <col min="11011" max="11011" width="50.5" style="4" customWidth="1"/>
    <col min="11012" max="11012" width="10.5" style="4" customWidth="1"/>
    <col min="11013" max="11013" width="10.875" style="4" customWidth="1"/>
    <col min="11014" max="11023" width="9.625" style="4" customWidth="1"/>
    <col min="11024" max="11264" width="9" style="4"/>
    <col min="11265" max="11265" width="5.25" style="4" customWidth="1"/>
    <col min="11266" max="11266" width="31.75" style="4" customWidth="1"/>
    <col min="11267" max="11267" width="50.5" style="4" customWidth="1"/>
    <col min="11268" max="11268" width="10.5" style="4" customWidth="1"/>
    <col min="11269" max="11269" width="10.875" style="4" customWidth="1"/>
    <col min="11270" max="11279" width="9.625" style="4" customWidth="1"/>
    <col min="11280" max="11520" width="9" style="4"/>
    <col min="11521" max="11521" width="5.25" style="4" customWidth="1"/>
    <col min="11522" max="11522" width="31.75" style="4" customWidth="1"/>
    <col min="11523" max="11523" width="50.5" style="4" customWidth="1"/>
    <col min="11524" max="11524" width="10.5" style="4" customWidth="1"/>
    <col min="11525" max="11525" width="10.875" style="4" customWidth="1"/>
    <col min="11526" max="11535" width="9.625" style="4" customWidth="1"/>
    <col min="11536" max="11776" width="9" style="4"/>
    <col min="11777" max="11777" width="5.25" style="4" customWidth="1"/>
    <col min="11778" max="11778" width="31.75" style="4" customWidth="1"/>
    <col min="11779" max="11779" width="50.5" style="4" customWidth="1"/>
    <col min="11780" max="11780" width="10.5" style="4" customWidth="1"/>
    <col min="11781" max="11781" width="10.875" style="4" customWidth="1"/>
    <col min="11782" max="11791" width="9.625" style="4" customWidth="1"/>
    <col min="11792" max="12032" width="9" style="4"/>
    <col min="12033" max="12033" width="5.25" style="4" customWidth="1"/>
    <col min="12034" max="12034" width="31.75" style="4" customWidth="1"/>
    <col min="12035" max="12035" width="50.5" style="4" customWidth="1"/>
    <col min="12036" max="12036" width="10.5" style="4" customWidth="1"/>
    <col min="12037" max="12037" width="10.875" style="4" customWidth="1"/>
    <col min="12038" max="12047" width="9.625" style="4" customWidth="1"/>
    <col min="12048" max="12288" width="9" style="4"/>
    <col min="12289" max="12289" width="5.25" style="4" customWidth="1"/>
    <col min="12290" max="12290" width="31.75" style="4" customWidth="1"/>
    <col min="12291" max="12291" width="50.5" style="4" customWidth="1"/>
    <col min="12292" max="12292" width="10.5" style="4" customWidth="1"/>
    <col min="12293" max="12293" width="10.875" style="4" customWidth="1"/>
    <col min="12294" max="12303" width="9.625" style="4" customWidth="1"/>
    <col min="12304" max="12544" width="9" style="4"/>
    <col min="12545" max="12545" width="5.25" style="4" customWidth="1"/>
    <col min="12546" max="12546" width="31.75" style="4" customWidth="1"/>
    <col min="12547" max="12547" width="50.5" style="4" customWidth="1"/>
    <col min="12548" max="12548" width="10.5" style="4" customWidth="1"/>
    <col min="12549" max="12549" width="10.875" style="4" customWidth="1"/>
    <col min="12550" max="12559" width="9.625" style="4" customWidth="1"/>
    <col min="12560" max="12800" width="9" style="4"/>
    <col min="12801" max="12801" width="5.25" style="4" customWidth="1"/>
    <col min="12802" max="12802" width="31.75" style="4" customWidth="1"/>
    <col min="12803" max="12803" width="50.5" style="4" customWidth="1"/>
    <col min="12804" max="12804" width="10.5" style="4" customWidth="1"/>
    <col min="12805" max="12805" width="10.875" style="4" customWidth="1"/>
    <col min="12806" max="12815" width="9.625" style="4" customWidth="1"/>
    <col min="12816" max="13056" width="9" style="4"/>
    <col min="13057" max="13057" width="5.25" style="4" customWidth="1"/>
    <col min="13058" max="13058" width="31.75" style="4" customWidth="1"/>
    <col min="13059" max="13059" width="50.5" style="4" customWidth="1"/>
    <col min="13060" max="13060" width="10.5" style="4" customWidth="1"/>
    <col min="13061" max="13061" width="10.875" style="4" customWidth="1"/>
    <col min="13062" max="13071" width="9.625" style="4" customWidth="1"/>
    <col min="13072" max="13312" width="9" style="4"/>
    <col min="13313" max="13313" width="5.25" style="4" customWidth="1"/>
    <col min="13314" max="13314" width="31.75" style="4" customWidth="1"/>
    <col min="13315" max="13315" width="50.5" style="4" customWidth="1"/>
    <col min="13316" max="13316" width="10.5" style="4" customWidth="1"/>
    <col min="13317" max="13317" width="10.875" style="4" customWidth="1"/>
    <col min="13318" max="13327" width="9.625" style="4" customWidth="1"/>
    <col min="13328" max="13568" width="9" style="4"/>
    <col min="13569" max="13569" width="5.25" style="4" customWidth="1"/>
    <col min="13570" max="13570" width="31.75" style="4" customWidth="1"/>
    <col min="13571" max="13571" width="50.5" style="4" customWidth="1"/>
    <col min="13572" max="13572" width="10.5" style="4" customWidth="1"/>
    <col min="13573" max="13573" width="10.875" style="4" customWidth="1"/>
    <col min="13574" max="13583" width="9.625" style="4" customWidth="1"/>
    <col min="13584" max="13824" width="9" style="4"/>
    <col min="13825" max="13825" width="5.25" style="4" customWidth="1"/>
    <col min="13826" max="13826" width="31.75" style="4" customWidth="1"/>
    <col min="13827" max="13827" width="50.5" style="4" customWidth="1"/>
    <col min="13828" max="13828" width="10.5" style="4" customWidth="1"/>
    <col min="13829" max="13829" width="10.875" style="4" customWidth="1"/>
    <col min="13830" max="13839" width="9.625" style="4" customWidth="1"/>
    <col min="13840" max="14080" width="9" style="4"/>
    <col min="14081" max="14081" width="5.25" style="4" customWidth="1"/>
    <col min="14082" max="14082" width="31.75" style="4" customWidth="1"/>
    <col min="14083" max="14083" width="50.5" style="4" customWidth="1"/>
    <col min="14084" max="14084" width="10.5" style="4" customWidth="1"/>
    <col min="14085" max="14085" width="10.875" style="4" customWidth="1"/>
    <col min="14086" max="14095" width="9.625" style="4" customWidth="1"/>
    <col min="14096" max="14336" width="9" style="4"/>
    <col min="14337" max="14337" width="5.25" style="4" customWidth="1"/>
    <col min="14338" max="14338" width="31.75" style="4" customWidth="1"/>
    <col min="14339" max="14339" width="50.5" style="4" customWidth="1"/>
    <col min="14340" max="14340" width="10.5" style="4" customWidth="1"/>
    <col min="14341" max="14341" width="10.875" style="4" customWidth="1"/>
    <col min="14342" max="14351" width="9.625" style="4" customWidth="1"/>
    <col min="14352" max="14592" width="9" style="4"/>
    <col min="14593" max="14593" width="5.25" style="4" customWidth="1"/>
    <col min="14594" max="14594" width="31.75" style="4" customWidth="1"/>
    <col min="14595" max="14595" width="50.5" style="4" customWidth="1"/>
    <col min="14596" max="14596" width="10.5" style="4" customWidth="1"/>
    <col min="14597" max="14597" width="10.875" style="4" customWidth="1"/>
    <col min="14598" max="14607" width="9.625" style="4" customWidth="1"/>
    <col min="14608" max="14848" width="9" style="4"/>
    <col min="14849" max="14849" width="5.25" style="4" customWidth="1"/>
    <col min="14850" max="14850" width="31.75" style="4" customWidth="1"/>
    <col min="14851" max="14851" width="50.5" style="4" customWidth="1"/>
    <col min="14852" max="14852" width="10.5" style="4" customWidth="1"/>
    <col min="14853" max="14853" width="10.875" style="4" customWidth="1"/>
    <col min="14854" max="14863" width="9.625" style="4" customWidth="1"/>
    <col min="14864" max="15104" width="9" style="4"/>
    <col min="15105" max="15105" width="5.25" style="4" customWidth="1"/>
    <col min="15106" max="15106" width="31.75" style="4" customWidth="1"/>
    <col min="15107" max="15107" width="50.5" style="4" customWidth="1"/>
    <col min="15108" max="15108" width="10.5" style="4" customWidth="1"/>
    <col min="15109" max="15109" width="10.875" style="4" customWidth="1"/>
    <col min="15110" max="15119" width="9.625" style="4" customWidth="1"/>
    <col min="15120" max="15360" width="9" style="4"/>
    <col min="15361" max="15361" width="5.25" style="4" customWidth="1"/>
    <col min="15362" max="15362" width="31.75" style="4" customWidth="1"/>
    <col min="15363" max="15363" width="50.5" style="4" customWidth="1"/>
    <col min="15364" max="15364" width="10.5" style="4" customWidth="1"/>
    <col min="15365" max="15365" width="10.875" style="4" customWidth="1"/>
    <col min="15366" max="15375" width="9.625" style="4" customWidth="1"/>
    <col min="15376" max="15616" width="9" style="4"/>
    <col min="15617" max="15617" width="5.25" style="4" customWidth="1"/>
    <col min="15618" max="15618" width="31.75" style="4" customWidth="1"/>
    <col min="15619" max="15619" width="50.5" style="4" customWidth="1"/>
    <col min="15620" max="15620" width="10.5" style="4" customWidth="1"/>
    <col min="15621" max="15621" width="10.875" style="4" customWidth="1"/>
    <col min="15622" max="15631" width="9.625" style="4" customWidth="1"/>
    <col min="15632" max="15872" width="9" style="4"/>
    <col min="15873" max="15873" width="5.25" style="4" customWidth="1"/>
    <col min="15874" max="15874" width="31.75" style="4" customWidth="1"/>
    <col min="15875" max="15875" width="50.5" style="4" customWidth="1"/>
    <col min="15876" max="15876" width="10.5" style="4" customWidth="1"/>
    <col min="15877" max="15877" width="10.875" style="4" customWidth="1"/>
    <col min="15878" max="15887" width="9.625" style="4" customWidth="1"/>
    <col min="15888" max="16128" width="9" style="4"/>
    <col min="16129" max="16129" width="5.25" style="4" customWidth="1"/>
    <col min="16130" max="16130" width="31.75" style="4" customWidth="1"/>
    <col min="16131" max="16131" width="50.5" style="4" customWidth="1"/>
    <col min="16132" max="16132" width="10.5" style="4" customWidth="1"/>
    <col min="16133" max="16133" width="10.875" style="4" customWidth="1"/>
    <col min="16134" max="16143" width="9.625" style="4" customWidth="1"/>
    <col min="16144" max="16384" width="9" style="4"/>
  </cols>
  <sheetData>
    <row r="1" spans="1:16" ht="20.25">
      <c r="A1" s="34" t="s">
        <v>10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6">
      <c r="A2" s="4" t="s">
        <v>11</v>
      </c>
      <c r="I2" s="4" t="s">
        <v>12</v>
      </c>
      <c r="N2" s="4" t="s">
        <v>12</v>
      </c>
    </row>
    <row r="3" spans="1:16" ht="27">
      <c r="A3" s="5" t="s">
        <v>13</v>
      </c>
      <c r="B3" s="6" t="s">
        <v>14</v>
      </c>
      <c r="C3" s="6" t="s">
        <v>15</v>
      </c>
      <c r="D3" s="7" t="s">
        <v>16</v>
      </c>
      <c r="E3" s="8" t="s">
        <v>17</v>
      </c>
      <c r="F3" s="35" t="s">
        <v>18</v>
      </c>
      <c r="G3" s="36"/>
      <c r="H3" s="36" t="s">
        <v>19</v>
      </c>
      <c r="I3" s="37"/>
      <c r="J3" s="38" t="s">
        <v>20</v>
      </c>
      <c r="K3" s="38"/>
      <c r="L3" s="38" t="s">
        <v>21</v>
      </c>
      <c r="M3" s="38"/>
      <c r="N3" s="38" t="s">
        <v>22</v>
      </c>
      <c r="O3" s="38"/>
    </row>
    <row r="4" spans="1:16">
      <c r="A4" s="5"/>
      <c r="B4" s="5"/>
      <c r="C4" s="5"/>
      <c r="D4" s="5"/>
      <c r="E4" s="5"/>
      <c r="F4" s="6" t="s">
        <v>23</v>
      </c>
      <c r="G4" s="6" t="s">
        <v>24</v>
      </c>
      <c r="H4" s="6" t="s">
        <v>23</v>
      </c>
      <c r="I4" s="6" t="s">
        <v>24</v>
      </c>
      <c r="J4" s="6" t="s">
        <v>23</v>
      </c>
      <c r="K4" s="6" t="s">
        <v>24</v>
      </c>
      <c r="L4" s="6" t="s">
        <v>23</v>
      </c>
      <c r="M4" s="6" t="s">
        <v>24</v>
      </c>
      <c r="N4" s="6" t="s">
        <v>23</v>
      </c>
      <c r="O4" s="6" t="s">
        <v>24</v>
      </c>
      <c r="P4" s="23" t="s">
        <v>62</v>
      </c>
    </row>
    <row r="5" spans="1:16" ht="15" customHeight="1">
      <c r="A5" s="5">
        <v>1</v>
      </c>
      <c r="B5" s="5" t="s">
        <v>25</v>
      </c>
      <c r="C5" s="5" t="s">
        <v>26</v>
      </c>
      <c r="D5" s="9">
        <v>1100</v>
      </c>
      <c r="E5" s="9">
        <v>550</v>
      </c>
      <c r="F5" s="10">
        <v>0</v>
      </c>
      <c r="G5" s="10">
        <v>8.94</v>
      </c>
      <c r="H5" s="10">
        <v>275</v>
      </c>
      <c r="I5" s="10">
        <v>9.14</v>
      </c>
      <c r="J5" s="10">
        <v>0</v>
      </c>
      <c r="K5" s="10">
        <v>4.57</v>
      </c>
      <c r="L5" s="10">
        <v>275</v>
      </c>
      <c r="M5" s="10">
        <v>4.5199999999999996</v>
      </c>
      <c r="N5" s="11">
        <f t="shared" ref="N5:O9" si="0">SUM(F5,H5,J5,L5)</f>
        <v>550</v>
      </c>
      <c r="O5" s="11">
        <f t="shared" si="0"/>
        <v>27.169999999999998</v>
      </c>
      <c r="P5" s="4">
        <f>N5+O5</f>
        <v>577.16999999999996</v>
      </c>
    </row>
    <row r="6" spans="1:16">
      <c r="A6" s="5">
        <v>2</v>
      </c>
      <c r="B6" s="5" t="s">
        <v>25</v>
      </c>
      <c r="C6" s="5" t="s">
        <v>27</v>
      </c>
      <c r="D6" s="9">
        <v>15500</v>
      </c>
      <c r="E6" s="9">
        <v>7750</v>
      </c>
      <c r="F6" s="10">
        <v>0</v>
      </c>
      <c r="G6" s="10">
        <v>125.94</v>
      </c>
      <c r="H6" s="10">
        <v>3875</v>
      </c>
      <c r="I6" s="10">
        <v>128.74</v>
      </c>
      <c r="J6" s="10">
        <v>0</v>
      </c>
      <c r="K6" s="10">
        <v>64.37</v>
      </c>
      <c r="L6" s="10">
        <v>3875</v>
      </c>
      <c r="M6" s="10">
        <v>58.03</v>
      </c>
      <c r="N6" s="11">
        <f t="shared" si="0"/>
        <v>7750</v>
      </c>
      <c r="O6" s="11">
        <f t="shared" si="0"/>
        <v>377.08000000000004</v>
      </c>
      <c r="P6" s="4">
        <f t="shared" ref="P6:P20" si="1">N6+O6</f>
        <v>8127.08</v>
      </c>
    </row>
    <row r="7" spans="1:16">
      <c r="A7" s="5">
        <v>3</v>
      </c>
      <c r="B7" s="5" t="s">
        <v>25</v>
      </c>
      <c r="C7" s="5" t="s">
        <v>28</v>
      </c>
      <c r="D7" s="9">
        <v>1000</v>
      </c>
      <c r="E7" s="9">
        <v>500</v>
      </c>
      <c r="F7" s="10">
        <v>0</v>
      </c>
      <c r="G7" s="10">
        <v>8.1300000000000008</v>
      </c>
      <c r="H7" s="10">
        <v>250</v>
      </c>
      <c r="I7" s="10">
        <v>8.31</v>
      </c>
      <c r="J7" s="10">
        <v>0</v>
      </c>
      <c r="K7" s="10">
        <v>4.1500000000000004</v>
      </c>
      <c r="L7" s="10">
        <v>250</v>
      </c>
      <c r="M7" s="10">
        <v>2.98</v>
      </c>
      <c r="N7" s="11">
        <f t="shared" si="0"/>
        <v>500</v>
      </c>
      <c r="O7" s="11">
        <f t="shared" si="0"/>
        <v>23.570000000000004</v>
      </c>
      <c r="P7" s="4">
        <f t="shared" si="1"/>
        <v>523.57000000000005</v>
      </c>
    </row>
    <row r="8" spans="1:16">
      <c r="A8" s="5">
        <v>4</v>
      </c>
      <c r="B8" s="5" t="s">
        <v>29</v>
      </c>
      <c r="C8" s="4" t="s">
        <v>30</v>
      </c>
      <c r="D8" s="9">
        <v>15000</v>
      </c>
      <c r="E8" s="9">
        <v>8000</v>
      </c>
      <c r="F8" s="10">
        <v>0</v>
      </c>
      <c r="G8" s="10">
        <v>104.5</v>
      </c>
      <c r="H8" s="10">
        <v>0</v>
      </c>
      <c r="I8" s="10">
        <v>106.82</v>
      </c>
      <c r="J8" s="10">
        <v>5600</v>
      </c>
      <c r="K8" s="10">
        <v>106.82</v>
      </c>
      <c r="L8" s="10">
        <v>2400</v>
      </c>
      <c r="M8" s="10">
        <v>26.47</v>
      </c>
      <c r="N8" s="11">
        <f t="shared" si="0"/>
        <v>8000</v>
      </c>
      <c r="O8" s="11">
        <f t="shared" si="0"/>
        <v>344.61</v>
      </c>
      <c r="P8" s="4">
        <f t="shared" si="1"/>
        <v>8344.61</v>
      </c>
    </row>
    <row r="9" spans="1:16">
      <c r="A9" s="5">
        <v>5</v>
      </c>
      <c r="B9" s="5" t="s">
        <v>31</v>
      </c>
      <c r="C9" s="5" t="s">
        <v>32</v>
      </c>
      <c r="D9" s="9">
        <v>26800.91</v>
      </c>
      <c r="E9" s="9">
        <v>14726.79</v>
      </c>
      <c r="F9" s="10"/>
      <c r="G9" s="10">
        <v>236.67</v>
      </c>
      <c r="H9" s="10"/>
      <c r="I9" s="10">
        <v>241.93</v>
      </c>
      <c r="J9" s="10"/>
      <c r="K9" s="10">
        <v>241.93</v>
      </c>
      <c r="L9" s="10">
        <v>1051.8800000000001</v>
      </c>
      <c r="M9" s="10">
        <v>239.3</v>
      </c>
      <c r="N9" s="11">
        <f t="shared" si="0"/>
        <v>1051.8800000000001</v>
      </c>
      <c r="O9" s="11">
        <f t="shared" si="0"/>
        <v>959.82999999999993</v>
      </c>
      <c r="P9" s="4">
        <f t="shared" si="1"/>
        <v>2011.71</v>
      </c>
    </row>
    <row r="10" spans="1:16">
      <c r="A10" s="5">
        <v>6</v>
      </c>
      <c r="B10" s="12" t="s">
        <v>25</v>
      </c>
      <c r="C10" s="12" t="s">
        <v>33</v>
      </c>
      <c r="D10" s="13">
        <v>10000</v>
      </c>
      <c r="E10" s="13">
        <v>5500</v>
      </c>
      <c r="F10" s="9"/>
      <c r="G10" s="9"/>
      <c r="H10" s="9"/>
      <c r="I10" s="9"/>
      <c r="J10" s="9"/>
      <c r="K10" s="9"/>
      <c r="L10" s="9"/>
      <c r="M10" s="9"/>
      <c r="N10" s="14">
        <v>3000</v>
      </c>
      <c r="O10" s="14">
        <v>216.26</v>
      </c>
      <c r="P10" s="4">
        <f t="shared" si="1"/>
        <v>3216.26</v>
      </c>
    </row>
    <row r="11" spans="1:16">
      <c r="A11" s="5">
        <v>7</v>
      </c>
      <c r="B11" s="15" t="s">
        <v>29</v>
      </c>
      <c r="C11" s="16" t="s">
        <v>34</v>
      </c>
      <c r="D11" s="17">
        <v>40000</v>
      </c>
      <c r="E11" s="17">
        <v>38500</v>
      </c>
      <c r="F11" s="9"/>
      <c r="G11" s="9"/>
      <c r="H11" s="9"/>
      <c r="I11" s="9"/>
      <c r="J11" s="9"/>
      <c r="K11" s="9"/>
      <c r="L11" s="9"/>
      <c r="M11" s="9"/>
      <c r="N11" s="14">
        <v>1000</v>
      </c>
      <c r="O11" s="14">
        <v>1522.68</v>
      </c>
      <c r="P11" s="4">
        <f t="shared" si="1"/>
        <v>2522.6800000000003</v>
      </c>
    </row>
    <row r="12" spans="1:16">
      <c r="A12" s="5">
        <v>8</v>
      </c>
      <c r="B12" s="12" t="s">
        <v>35</v>
      </c>
      <c r="C12" s="16" t="s">
        <v>36</v>
      </c>
      <c r="D12" s="13">
        <v>2700</v>
      </c>
      <c r="E12" s="13">
        <v>2700</v>
      </c>
      <c r="F12" s="9"/>
      <c r="G12" s="9"/>
      <c r="H12" s="9"/>
      <c r="I12" s="9"/>
      <c r="J12" s="9"/>
      <c r="K12" s="9"/>
      <c r="L12" s="9"/>
      <c r="M12" s="9"/>
      <c r="N12" s="14">
        <v>0</v>
      </c>
      <c r="O12" s="14">
        <v>32.85</v>
      </c>
      <c r="P12" s="4">
        <f t="shared" si="1"/>
        <v>32.85</v>
      </c>
    </row>
    <row r="13" spans="1:16">
      <c r="A13" s="5">
        <v>9</v>
      </c>
      <c r="B13" s="12" t="s">
        <v>31</v>
      </c>
      <c r="C13" s="12" t="s">
        <v>37</v>
      </c>
      <c r="D13" s="13">
        <v>20000</v>
      </c>
      <c r="E13" s="13">
        <v>19200</v>
      </c>
      <c r="F13" s="9"/>
      <c r="G13" s="9"/>
      <c r="H13" s="9"/>
      <c r="I13" s="9"/>
      <c r="J13" s="9"/>
      <c r="K13" s="9"/>
      <c r="L13" s="9"/>
      <c r="M13" s="9"/>
      <c r="N13" s="14">
        <v>2000</v>
      </c>
      <c r="O13" s="14">
        <v>965.55</v>
      </c>
      <c r="P13" s="4">
        <f t="shared" si="1"/>
        <v>2965.55</v>
      </c>
    </row>
    <row r="14" spans="1:16">
      <c r="A14" s="5">
        <v>10</v>
      </c>
      <c r="B14" s="18" t="s">
        <v>31</v>
      </c>
      <c r="C14" s="18" t="s">
        <v>38</v>
      </c>
      <c r="D14" s="19">
        <v>6000</v>
      </c>
      <c r="E14" s="19">
        <v>6000</v>
      </c>
      <c r="F14" s="9"/>
      <c r="G14" s="9"/>
      <c r="H14" s="9"/>
      <c r="I14" s="9"/>
      <c r="J14" s="9"/>
      <c r="K14" s="9"/>
      <c r="L14" s="9"/>
      <c r="M14" s="9"/>
      <c r="N14" s="11">
        <v>200</v>
      </c>
      <c r="O14" s="11">
        <v>293.45999999999998</v>
      </c>
      <c r="P14" s="4">
        <f t="shared" si="1"/>
        <v>493.46</v>
      </c>
    </row>
    <row r="15" spans="1:16">
      <c r="A15" s="5">
        <v>11</v>
      </c>
      <c r="B15" s="15" t="s">
        <v>29</v>
      </c>
      <c r="C15" s="16" t="s">
        <v>39</v>
      </c>
      <c r="D15" s="9">
        <v>20000</v>
      </c>
      <c r="E15" s="9">
        <v>19300</v>
      </c>
      <c r="F15" s="9"/>
      <c r="G15" s="9"/>
      <c r="H15" s="9"/>
      <c r="I15" s="9"/>
      <c r="J15" s="9"/>
      <c r="K15" s="9"/>
      <c r="L15" s="9"/>
      <c r="M15" s="9"/>
      <c r="N15" s="11">
        <v>1420</v>
      </c>
      <c r="O15" s="11">
        <v>805.29</v>
      </c>
      <c r="P15" s="4">
        <f t="shared" si="1"/>
        <v>2225.29</v>
      </c>
    </row>
    <row r="16" spans="1:16">
      <c r="A16" s="5">
        <v>12</v>
      </c>
      <c r="B16" s="12" t="s">
        <v>40</v>
      </c>
      <c r="C16" s="16" t="s">
        <v>41</v>
      </c>
      <c r="D16" s="20">
        <v>13000</v>
      </c>
      <c r="E16" s="20">
        <v>12187.5</v>
      </c>
      <c r="F16" s="9"/>
      <c r="G16" s="9"/>
      <c r="H16" s="9"/>
      <c r="I16" s="9"/>
      <c r="J16" s="9"/>
      <c r="K16" s="9"/>
      <c r="L16" s="9"/>
      <c r="M16" s="9"/>
      <c r="N16" s="14">
        <v>2437.5</v>
      </c>
      <c r="O16" s="14">
        <v>615.57000000000005</v>
      </c>
      <c r="P16" s="4">
        <f t="shared" si="1"/>
        <v>3053.07</v>
      </c>
    </row>
    <row r="17" spans="1:16">
      <c r="A17" s="5"/>
      <c r="B17" s="12"/>
      <c r="C17" s="16"/>
      <c r="D17" s="20"/>
      <c r="E17" s="20"/>
      <c r="F17" s="9"/>
      <c r="G17" s="9"/>
      <c r="H17" s="9"/>
      <c r="I17" s="9"/>
      <c r="J17" s="9"/>
      <c r="K17" s="9"/>
      <c r="L17" s="9"/>
      <c r="M17" s="9"/>
      <c r="N17" s="14"/>
      <c r="O17" s="14"/>
      <c r="P17" s="4">
        <f t="shared" si="1"/>
        <v>0</v>
      </c>
    </row>
    <row r="18" spans="1:16">
      <c r="A18" s="5"/>
      <c r="B18" s="12"/>
      <c r="C18" s="16"/>
      <c r="D18" s="20"/>
      <c r="E18" s="20"/>
      <c r="F18" s="9"/>
      <c r="G18" s="9"/>
      <c r="H18" s="9"/>
      <c r="I18" s="9"/>
      <c r="J18" s="9"/>
      <c r="K18" s="9"/>
      <c r="L18" s="9"/>
      <c r="M18" s="9"/>
      <c r="N18" s="14"/>
      <c r="O18" s="14"/>
      <c r="P18" s="4">
        <f t="shared" si="1"/>
        <v>0</v>
      </c>
    </row>
    <row r="19" spans="1:16">
      <c r="A19" s="5"/>
      <c r="B19" s="12"/>
      <c r="C19" s="16"/>
      <c r="D19" s="20"/>
      <c r="E19" s="20"/>
      <c r="F19" s="9"/>
      <c r="G19" s="9"/>
      <c r="H19" s="9"/>
      <c r="I19" s="9"/>
      <c r="J19" s="9"/>
      <c r="K19" s="9"/>
      <c r="L19" s="9"/>
      <c r="M19" s="9"/>
      <c r="N19" s="14"/>
      <c r="O19" s="14"/>
      <c r="P19" s="4">
        <f t="shared" si="1"/>
        <v>0</v>
      </c>
    </row>
    <row r="20" spans="1:16">
      <c r="A20" s="5"/>
      <c r="B20" s="5"/>
      <c r="C20" s="5"/>
      <c r="D20" s="9">
        <f>SUM(D5:D19)</f>
        <v>171100.91</v>
      </c>
      <c r="E20" s="9">
        <f t="shared" ref="E20:O20" si="2">SUM(E5:E19)</f>
        <v>134914.29</v>
      </c>
      <c r="F20" s="9">
        <f t="shared" si="2"/>
        <v>0</v>
      </c>
      <c r="G20" s="9">
        <f t="shared" si="2"/>
        <v>484.17999999999995</v>
      </c>
      <c r="H20" s="9">
        <f t="shared" si="2"/>
        <v>4400</v>
      </c>
      <c r="I20" s="9">
        <f t="shared" si="2"/>
        <v>494.94</v>
      </c>
      <c r="J20" s="9">
        <f t="shared" si="2"/>
        <v>5600</v>
      </c>
      <c r="K20" s="9">
        <f t="shared" si="2"/>
        <v>421.84000000000003</v>
      </c>
      <c r="L20" s="9">
        <f t="shared" si="2"/>
        <v>7851.88</v>
      </c>
      <c r="M20" s="9">
        <f t="shared" si="2"/>
        <v>331.3</v>
      </c>
      <c r="N20" s="9">
        <f t="shared" si="2"/>
        <v>27909.38</v>
      </c>
      <c r="O20" s="9">
        <f t="shared" si="2"/>
        <v>6183.9199999999992</v>
      </c>
      <c r="P20" s="4">
        <f t="shared" si="1"/>
        <v>34093.300000000003</v>
      </c>
    </row>
  </sheetData>
  <mergeCells count="6">
    <mergeCell ref="A1:O1"/>
    <mergeCell ref="F3:G3"/>
    <mergeCell ref="H3:I3"/>
    <mergeCell ref="J3:K3"/>
    <mergeCell ref="L3:M3"/>
    <mergeCell ref="N3:O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"/>
  <sheetViews>
    <sheetView tabSelected="1" workbookViewId="0">
      <pane xSplit="4" ySplit="4" topLeftCell="E5" activePane="bottomRight" state="frozen"/>
      <selection pane="topRight" activeCell="E1" sqref="E1"/>
      <selection pane="bottomLeft" activeCell="A3" sqref="A3"/>
      <selection pane="bottomRight" activeCell="E15" sqref="E15"/>
    </sheetView>
  </sheetViews>
  <sheetFormatPr defaultRowHeight="23.1" customHeight="1"/>
  <cols>
    <col min="1" max="1" width="10.5" style="24" bestFit="1" customWidth="1"/>
    <col min="2" max="2" width="9.75" customWidth="1"/>
    <col min="3" max="3" width="9.875" customWidth="1"/>
    <col min="4" max="4" width="70.25" customWidth="1"/>
    <col min="5" max="5" width="17.125" customWidth="1"/>
  </cols>
  <sheetData>
    <row r="1" spans="1:5" ht="23.1" customHeight="1">
      <c r="A1" s="40" t="s">
        <v>69</v>
      </c>
      <c r="B1" s="40"/>
      <c r="C1" s="40"/>
      <c r="D1" s="40"/>
      <c r="E1" s="40"/>
    </row>
    <row r="2" spans="1:5" ht="23.1" customHeight="1">
      <c r="D2" s="22"/>
      <c r="E2" t="s">
        <v>59</v>
      </c>
    </row>
    <row r="3" spans="1:5" ht="23.1" customHeight="1">
      <c r="A3" s="41" t="s">
        <v>51</v>
      </c>
      <c r="B3" s="39" t="s">
        <v>0</v>
      </c>
      <c r="C3" s="39" t="s">
        <v>1</v>
      </c>
      <c r="D3" s="42" t="s">
        <v>2</v>
      </c>
      <c r="E3" s="39" t="s">
        <v>68</v>
      </c>
    </row>
    <row r="4" spans="1:5" ht="22.5" customHeight="1">
      <c r="A4" s="41"/>
      <c r="B4" s="39"/>
      <c r="C4" s="39"/>
      <c r="D4" s="42"/>
      <c r="E4" s="39"/>
    </row>
    <row r="5" spans="1:5" ht="23.1" customHeight="1">
      <c r="A5" s="1"/>
      <c r="B5" s="28"/>
      <c r="C5" s="28"/>
      <c r="D5" s="28" t="s">
        <v>58</v>
      </c>
      <c r="E5" s="21">
        <f>SUM(E6:E13)/2</f>
        <v>862.65999999999985</v>
      </c>
    </row>
    <row r="6" spans="1:5" ht="23.1" customHeight="1">
      <c r="A6" s="1" t="s">
        <v>5</v>
      </c>
      <c r="B6" s="1" t="s">
        <v>5</v>
      </c>
      <c r="C6" s="1" t="s">
        <v>5</v>
      </c>
      <c r="D6" s="29" t="s">
        <v>63</v>
      </c>
      <c r="E6" s="30">
        <f t="shared" ref="E6" si="0">SUM(E7:E13)</f>
        <v>862.66</v>
      </c>
    </row>
    <row r="7" spans="1:5" ht="27.75" customHeight="1">
      <c r="A7" s="1" t="s">
        <v>53</v>
      </c>
      <c r="B7" s="1" t="s">
        <v>42</v>
      </c>
      <c r="C7" s="1" t="s">
        <v>9</v>
      </c>
      <c r="D7" s="1" t="s">
        <v>61</v>
      </c>
      <c r="E7" s="2">
        <v>4.18</v>
      </c>
    </row>
    <row r="8" spans="1:5" ht="26.25" customHeight="1">
      <c r="A8" s="1" t="s">
        <v>56</v>
      </c>
      <c r="B8" s="1" t="s">
        <v>46</v>
      </c>
      <c r="C8" s="1" t="s">
        <v>50</v>
      </c>
      <c r="D8" s="1" t="s">
        <v>7</v>
      </c>
      <c r="E8" s="2">
        <v>6</v>
      </c>
    </row>
    <row r="9" spans="1:5" ht="27" customHeight="1">
      <c r="A9" s="1" t="s">
        <v>55</v>
      </c>
      <c r="B9" s="1" t="s">
        <v>44</v>
      </c>
      <c r="C9" s="1" t="s">
        <v>48</v>
      </c>
      <c r="D9" s="1" t="s">
        <v>6</v>
      </c>
      <c r="E9" s="2">
        <v>1.8</v>
      </c>
    </row>
    <row r="10" spans="1:5" ht="26.25" customHeight="1">
      <c r="A10" s="1" t="s">
        <v>52</v>
      </c>
      <c r="B10" s="1" t="s">
        <v>42</v>
      </c>
      <c r="C10" s="1" t="s">
        <v>9</v>
      </c>
      <c r="D10" s="1" t="s">
        <v>60</v>
      </c>
      <c r="E10" s="2">
        <v>4.6399999999999997</v>
      </c>
    </row>
    <row r="11" spans="1:5" ht="26.25" customHeight="1">
      <c r="A11" s="1" t="s">
        <v>53</v>
      </c>
      <c r="B11" s="1" t="s">
        <v>42</v>
      </c>
      <c r="C11" s="1" t="s">
        <v>9</v>
      </c>
      <c r="D11" s="1" t="s">
        <v>3</v>
      </c>
      <c r="E11" s="2">
        <v>1</v>
      </c>
    </row>
    <row r="12" spans="1:5" ht="27" customHeight="1">
      <c r="A12" s="1" t="s">
        <v>57</v>
      </c>
      <c r="B12" s="1" t="s">
        <v>45</v>
      </c>
      <c r="C12" s="1" t="s">
        <v>49</v>
      </c>
      <c r="D12" s="1" t="s">
        <v>4</v>
      </c>
      <c r="E12" s="2">
        <v>7.04</v>
      </c>
    </row>
    <row r="13" spans="1:5" ht="31.5" customHeight="1">
      <c r="A13" s="1" t="s">
        <v>54</v>
      </c>
      <c r="B13" s="1" t="s">
        <v>43</v>
      </c>
      <c r="C13" s="1" t="s">
        <v>47</v>
      </c>
      <c r="D13" s="1" t="s">
        <v>8</v>
      </c>
      <c r="E13" s="2">
        <v>838</v>
      </c>
    </row>
    <row r="14" spans="1:5" ht="29.25" customHeight="1">
      <c r="A14" s="1"/>
      <c r="B14" s="3"/>
      <c r="C14" s="3"/>
      <c r="D14" s="3"/>
      <c r="E14" s="3"/>
    </row>
    <row r="15" spans="1:5" ht="29.25" customHeight="1">
      <c r="A15" s="1"/>
      <c r="B15" s="3"/>
      <c r="C15" s="3"/>
      <c r="D15" s="3"/>
      <c r="E15" s="3"/>
    </row>
    <row r="16" spans="1:5" ht="27.75" customHeight="1">
      <c r="A16" s="1"/>
      <c r="B16" s="3"/>
      <c r="C16" s="3"/>
      <c r="D16" s="3"/>
      <c r="E16" s="3"/>
    </row>
    <row r="17" spans="1:5" ht="29.25" customHeight="1">
      <c r="A17" s="1"/>
      <c r="B17" s="3"/>
      <c r="C17" s="3"/>
      <c r="D17" s="3"/>
      <c r="E17" s="3"/>
    </row>
    <row r="18" spans="1:5" ht="29.25" customHeight="1">
      <c r="A18" s="1"/>
      <c r="B18" s="3"/>
      <c r="C18" s="3"/>
      <c r="D18" s="3"/>
      <c r="E18" s="3"/>
    </row>
  </sheetData>
  <autoFilter ref="A2:E13"/>
  <mergeCells count="6">
    <mergeCell ref="E3:E4"/>
    <mergeCell ref="A1:E1"/>
    <mergeCell ref="A3:A4"/>
    <mergeCell ref="B3:B4"/>
    <mergeCell ref="C3:C4"/>
    <mergeCell ref="D3:D4"/>
  </mergeCells>
  <phoneticPr fontId="1" type="noConversion"/>
  <printOptions horizontalCentered="1"/>
  <pageMargins left="0.9055118110236221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Sheet5</vt:lpstr>
      <vt:lpstr>2019年</vt:lpstr>
      <vt:lpstr>定搞数</vt:lpstr>
      <vt:lpstr>定搞数!Print_Titles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2019-01-12T07:46:48Z</dcterms:modified>
</cp:coreProperties>
</file>