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962" firstSheet="1"/>
  </bookViews>
  <sheets>
    <sheet name="目录表" sheetId="30" r:id="rId1"/>
    <sheet name="1-1" sheetId="1" r:id="rId2"/>
    <sheet name="Sheet2" sheetId="2" state="hidden" r:id="rId3"/>
    <sheet name="1-2" sheetId="3" r:id="rId4"/>
    <sheet name="1-3" sheetId="4" r:id="rId5"/>
    <sheet name="1-4" sheetId="5" r:id="rId6"/>
    <sheet name="1-5" sheetId="6" r:id="rId7"/>
    <sheet name="1-6" sheetId="7" r:id="rId8"/>
    <sheet name="1-7" sheetId="9" r:id="rId9"/>
    <sheet name="1-8" sheetId="8" r:id="rId10"/>
    <sheet name="1-9" sheetId="22" r:id="rId11"/>
    <sheet name="1-10" sheetId="23" r:id="rId12"/>
    <sheet name="1-11" sheetId="25" r:id="rId13"/>
    <sheet name="1-12" sheetId="26" r:id="rId14"/>
    <sheet name="1-13" sheetId="27" r:id="rId15"/>
    <sheet name="2-1" sheetId="10" r:id="rId16"/>
    <sheet name="2-2" sheetId="11" r:id="rId17"/>
    <sheet name="2-3" sheetId="12" r:id="rId18"/>
    <sheet name="2-4" sheetId="13" r:id="rId19"/>
    <sheet name="2-5" sheetId="14" r:id="rId20"/>
    <sheet name="2-6" sheetId="15" r:id="rId21"/>
    <sheet name="3-1" sheetId="16" r:id="rId22"/>
    <sheet name="3-2" sheetId="17" r:id="rId23"/>
    <sheet name="3-3" sheetId="18" r:id="rId24"/>
    <sheet name="4-1" sheetId="19" r:id="rId25"/>
    <sheet name="4-2" sheetId="20" r:id="rId26"/>
    <sheet name="5-1" sheetId="31" r:id="rId27"/>
  </sheets>
  <definedNames>
    <definedName name="_Toc466906125" localSheetId="1">'1-1'!$A$4</definedName>
    <definedName name="_xlnm.Print_Titles" localSheetId="14">'1-13'!$1:$3</definedName>
    <definedName name="_xlnm.Print_Titles" localSheetId="4">'1-3'!$1:$2</definedName>
    <definedName name="_xlnm.Print_Titles" localSheetId="5">'1-4'!$1:$3</definedName>
    <definedName name="_xlnm.Print_Titles" localSheetId="7">'1-6'!$1:$3</definedName>
    <definedName name="_xlnm.Print_Titles" localSheetId="16">'2-2'!$1:$3</definedName>
    <definedName name="_xlnm.Print_Titles" localSheetId="17">'2-3'!$1:$3</definedName>
    <definedName name="_xlnm.Print_Titles" localSheetId="21">'3-1'!$1:$3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<sst xmlns="http://schemas.openxmlformats.org/spreadsheetml/2006/main" count="2828" uniqueCount="1804">
  <si>
    <t>云南省德宏州陇川县2018年财政预算公开表目录</t>
  </si>
  <si>
    <t>序号</t>
  </si>
  <si>
    <t>公开表</t>
  </si>
  <si>
    <t>备注</t>
  </si>
  <si>
    <t>1-1  云南省德宏州陇川县地方一般公共预算收入预算表</t>
  </si>
  <si>
    <t>1-2  云南省德宏州陇川县地方一般公共预算支出预算表</t>
  </si>
  <si>
    <t>1-3  云南省德宏州陇川县一般公共预算本级基本支出表</t>
  </si>
  <si>
    <t>1-4  云南省德宏州陇川县一般公共预算本级支出表</t>
  </si>
  <si>
    <t>1-5  云南省德宏州对陇川县一般公共预算税收返还和转移支付表</t>
  </si>
  <si>
    <t>1-6  云南省德宏州对陇川县专项转移支付分地区分项目预算表</t>
  </si>
  <si>
    <t>1-7  云南省德宏州陇川县“三公”经费预算财政拨款情况统计表</t>
  </si>
  <si>
    <t>1-8  云南省德宏州陇川县政府一般债务限额和余额情况表</t>
  </si>
  <si>
    <t>1-9  云南省德宏州陇川县本级政府一般债务余额情况表</t>
  </si>
  <si>
    <t>1-10  云南省德宏州陇川县政府一般债务分地区限额表</t>
  </si>
  <si>
    <t>1-11  云南省德宏州陇川县政府一般债务余额情况表</t>
  </si>
  <si>
    <t>1-12  云南省德宏州陇川县本级政府一般债务余额情况表</t>
  </si>
  <si>
    <t>1-13  云南省德宏州陇川县本级一般公共预算政府预算经济分类表（基本支出）</t>
  </si>
  <si>
    <t>2-1 云南省德宏州陇川县政府性基金收入预算表</t>
  </si>
  <si>
    <t>2-2  云南省德宏州陇川县政府性基金支出预算表</t>
  </si>
  <si>
    <t>2-3  云南省德宏州陇川县本级政府性基金支出预算表</t>
  </si>
  <si>
    <t>2-4  云南省德宏州对陇川县政府性基金转移支付预算表</t>
  </si>
  <si>
    <t>2-5 云南省德宏州对陇川县政府性基金转移支付分地区分项目预算表</t>
  </si>
  <si>
    <t>2-6  云南省德宏州陇川县政府专项债务限额和余额情况表</t>
  </si>
  <si>
    <t>3-1  云南省德宏州陇川县国有资本经营预算收入表</t>
  </si>
  <si>
    <t>3-2  云南省德宏州陇川县国有资本经营预算支出表</t>
  </si>
  <si>
    <t>3-3  云南省德宏州陇川县本级国有资本经营支出预算表</t>
  </si>
  <si>
    <t>4-1  云南省德宏州陇川县本级社会保险基金收入预算表</t>
  </si>
  <si>
    <t>4-2  云南省德宏州陇川县本级社会保险基金支出预算表</t>
  </si>
  <si>
    <t>5-1   云南省德宏州陇川县重点工作情况解释说明汇总表</t>
  </si>
  <si>
    <t>单位：（万元）</t>
  </si>
  <si>
    <t>项目</t>
  </si>
  <si>
    <t>上年执行数</t>
  </si>
  <si>
    <t>本年预算数</t>
  </si>
  <si>
    <t>预算数为上年执行数的％</t>
  </si>
  <si>
    <t>一、税收收入</t>
  </si>
  <si>
    <t xml:space="preserve">    增值税</t>
  </si>
  <si>
    <t xml:space="preserve">    营业税</t>
  </si>
  <si>
    <t xml:space="preserve">    企业所得税</t>
  </si>
  <si>
    <t xml:space="preserve">    企业所得税退税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</si>
  <si>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</si>
  <si>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</si>
  <si>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</si>
  <si>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</si>
  <si>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</si>
  <si>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</si>
  <si>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</si>
  <si>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</si>
  <si>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</si>
  <si>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</si>
  <si>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烟叶税</t>
  </si>
  <si>
    <t xml:space="preserve">    环境保护税</t>
  </si>
  <si>
    <t xml:space="preserve">    其他税收收入</t>
  </si>
  <si>
    <t>二、非税收入</t>
  </si>
  <si>
    <t xml:space="preserve">    专项收入</t>
  </si>
  <si>
    <t xml:space="preserve">    行政事业性收费收入</t>
  </si>
  <si>
    <t xml:space="preserve">    罚没收入</t>
  </si>
  <si>
    <t xml:space="preserve">    国有资本经营收入</t>
  </si>
  <si>
    <t xml:space="preserve">    国有资源（资产）有偿使用收入</t>
  </si>
  <si>
    <t xml:space="preserve">    捐赠收入</t>
  </si>
  <si>
    <t xml:space="preserve">    政府住房基金收入</t>
  </si>
  <si>
    <t xml:space="preserve">    其他收入</t>
  </si>
  <si>
    <t>一般公共预算收入</t>
  </si>
  <si>
    <t>债务收入</t>
  </si>
  <si>
    <r>
      <rPr>
        <sz val="12"/>
        <color theme="1"/>
        <rFont val="宋体"/>
        <charset val="134"/>
        <scheme val="major"/>
      </rPr>
      <t xml:space="preserve">  </t>
    </r>
    <r>
      <rPr>
        <sz val="12"/>
        <color indexed="8"/>
        <rFont val="宋体"/>
        <charset val="134"/>
      </rPr>
      <t xml:space="preserve">  地方政府债务收入</t>
    </r>
  </si>
  <si>
    <r>
      <rPr>
        <sz val="12"/>
        <color theme="1"/>
        <rFont val="宋体"/>
        <charset val="134"/>
        <scheme val="major"/>
      </rPr>
      <t xml:space="preserve"> </t>
    </r>
    <r>
      <rPr>
        <sz val="12"/>
        <color indexed="8"/>
        <rFont val="宋体"/>
        <charset val="134"/>
      </rPr>
      <t xml:space="preserve">       其中：新增一般债务收入</t>
    </r>
  </si>
  <si>
    <t xml:space="preserve">              置换一般债券收入</t>
  </si>
  <si>
    <t>调入资金</t>
  </si>
  <si>
    <t xml:space="preserve">    从预算稳定调节基金调入</t>
  </si>
  <si>
    <t xml:space="preserve">    从政府性基金预算调入</t>
  </si>
  <si>
    <t xml:space="preserve">    从国有资本经营预算调入</t>
  </si>
  <si>
    <t xml:space="preserve">    从其他资金调入</t>
  </si>
  <si>
    <t xml:space="preserve"> </t>
  </si>
  <si>
    <t>1-1  云南省地方一般公共预算收入预算表</t>
  </si>
  <si>
    <t>单位：万元</t>
  </si>
  <si>
    <t>类型               项目</t>
  </si>
  <si>
    <t>收入合计</t>
  </si>
  <si>
    <t>增值税</t>
  </si>
  <si>
    <t>营业税</t>
  </si>
  <si>
    <t>企业所得税</t>
  </si>
  <si>
    <t>企业所得税退税</t>
  </si>
  <si>
    <t>个人所得税</t>
  </si>
  <si>
    <t>资源税</t>
  </si>
  <si>
    <t>城市维护建设税</t>
  </si>
  <si>
    <t>房产税</t>
  </si>
  <si>
    <t>印花税</t>
  </si>
  <si>
    <t>城镇土地使用税</t>
  </si>
  <si>
    <t>土地增值税</t>
  </si>
  <si>
    <t>车船税</t>
  </si>
  <si>
    <t>耕地占用税</t>
  </si>
  <si>
    <t>契税</t>
  </si>
  <si>
    <t>烟叶税</t>
  </si>
  <si>
    <t>其他税收收入</t>
  </si>
  <si>
    <t>专项收入</t>
  </si>
  <si>
    <t>行政事业性收费收入</t>
  </si>
  <si>
    <t>罚没收入</t>
  </si>
  <si>
    <t>国有资本经营收入</t>
  </si>
  <si>
    <t>国有资源（资产）有偿使用收入</t>
  </si>
  <si>
    <t>捐赠收入</t>
  </si>
  <si>
    <t>政府住房基金收入</t>
  </si>
  <si>
    <t>其他收入</t>
  </si>
  <si>
    <t>2017年执行数</t>
  </si>
  <si>
    <t>2017年预算数</t>
  </si>
  <si>
    <r>
      <rPr>
        <b/>
        <sz val="12"/>
        <color theme="1"/>
        <rFont val="宋体"/>
        <charset val="134"/>
        <scheme val="minor"/>
      </rPr>
      <t xml:space="preserve">项 </t>
    </r>
    <r>
      <rPr>
        <b/>
        <sz val="12"/>
        <color indexed="8"/>
        <rFont val="宋体"/>
        <charset val="134"/>
      </rPr>
      <t xml:space="preserve">     目</t>
    </r>
  </si>
  <si>
    <t>一般公共服务支出</t>
  </si>
  <si>
    <t>外交支出</t>
  </si>
  <si>
    <t>国防支出</t>
  </si>
  <si>
    <t>公共安全支出</t>
  </si>
  <si>
    <t>教育支出</t>
  </si>
  <si>
    <t>科学技术支出</t>
  </si>
  <si>
    <t>文化体育与传媒支出</t>
  </si>
  <si>
    <t>社会保障和就业支出</t>
  </si>
  <si>
    <t>医疗卫生与计划生育支出</t>
  </si>
  <si>
    <t>节能环保支出</t>
  </si>
  <si>
    <t>城乡社区支出</t>
  </si>
  <si>
    <t>农林水支出</t>
  </si>
  <si>
    <t>交通运输支出</t>
  </si>
  <si>
    <t>资源勘探信息等支出</t>
  </si>
  <si>
    <t>商业服务业等支出</t>
  </si>
  <si>
    <t>金融支出</t>
  </si>
  <si>
    <t>援助其他地区支出</t>
  </si>
  <si>
    <t>国土海洋气象等支出</t>
  </si>
  <si>
    <t>住房保障支出</t>
  </si>
  <si>
    <t>粮油物资储备支出</t>
  </si>
  <si>
    <t>预备费</t>
  </si>
  <si>
    <t>其他支出</t>
  </si>
  <si>
    <t>债务付息支出</t>
  </si>
  <si>
    <t>债务发行费用支出</t>
  </si>
  <si>
    <t>支出小计</t>
  </si>
  <si>
    <t>债务还本支出</t>
  </si>
  <si>
    <r>
      <rPr>
        <b/>
        <sz val="12"/>
        <color theme="1"/>
        <rFont val="宋体"/>
        <charset val="134"/>
        <scheme val="minor"/>
      </rPr>
      <t xml:space="preserve">    </t>
    </r>
    <r>
      <rPr>
        <b/>
        <sz val="12"/>
        <color indexed="8"/>
        <rFont val="宋体"/>
        <charset val="134"/>
      </rPr>
      <t>其中：置换一般债券还本支出</t>
    </r>
  </si>
  <si>
    <r>
      <rPr>
        <b/>
        <sz val="12"/>
        <color theme="1"/>
        <rFont val="宋体"/>
        <charset val="134"/>
        <scheme val="minor"/>
      </rPr>
      <t xml:space="preserve">          </t>
    </r>
    <r>
      <rPr>
        <b/>
        <sz val="12"/>
        <color indexed="8"/>
        <rFont val="宋体"/>
        <charset val="134"/>
      </rPr>
      <t>一般公共预算收入还本支出</t>
    </r>
  </si>
  <si>
    <t>转移性支出</t>
  </si>
  <si>
    <t xml:space="preserve">  返还性支出</t>
  </si>
  <si>
    <t xml:space="preserve">  一般性转移支付</t>
  </si>
  <si>
    <t xml:space="preserve">  专项转移支付</t>
  </si>
  <si>
    <r>
      <rPr>
        <b/>
        <sz val="12"/>
        <color theme="1"/>
        <rFont val="宋体"/>
        <charset val="134"/>
        <scheme val="minor"/>
      </rPr>
      <t xml:space="preserve"> </t>
    </r>
    <r>
      <rPr>
        <b/>
        <sz val="12"/>
        <color indexed="8"/>
        <rFont val="宋体"/>
        <charset val="134"/>
      </rPr>
      <t xml:space="preserve"> </t>
    </r>
    <r>
      <rPr>
        <b/>
        <sz val="12"/>
        <color indexed="8"/>
        <rFont val="宋体"/>
        <charset val="134"/>
      </rPr>
      <t>上解支出</t>
    </r>
  </si>
  <si>
    <t xml:space="preserve">  调出资金</t>
  </si>
  <si>
    <t xml:space="preserve">  年终结余</t>
  </si>
  <si>
    <t xml:space="preserve">  安排预算稳定调节基金</t>
  </si>
  <si>
    <t>支出合计</t>
  </si>
  <si>
    <t>201一般公共服务</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</si>
  <si>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</si>
  <si>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</si>
  <si>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</si>
  <si>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</si>
  <si>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</si>
  <si>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</si>
  <si>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</si>
  <si>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</si>
  <si>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</si>
  <si>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</si>
  <si>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</si>
  <si>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</si>
  <si>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</si>
  <si>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</si>
  <si>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</si>
  <si>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</si>
  <si>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</si>
  <si>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</si>
  <si>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</si>
  <si>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专项业务活动</t>
  </si>
  <si>
    <t xml:space="preserve">      政务公开审批</t>
  </si>
  <si>
    <t xml:space="preserve">      法制建设</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</si>
  <si>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</si>
  <si>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</si>
  <si>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</si>
  <si>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</si>
  <si>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</si>
  <si>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</si>
  <si>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</si>
  <si>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</si>
  <si>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</si>
  <si>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应对气象变化管理事务</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</si>
  <si>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</si>
  <si>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</si>
  <si>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</si>
  <si>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</si>
  <si>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</si>
  <si>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</si>
  <si>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</si>
  <si>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</si>
  <si>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</si>
  <si>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</si>
  <si>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</si>
  <si>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</si>
  <si>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</si>
  <si>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</si>
  <si>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r>
      <rPr>
        <sz val="12"/>
        <rFont val="宋体"/>
        <charset val="134"/>
      </rPr>
      <t xml:space="preserve"> </t>
    </r>
    <r>
      <rPr>
        <sz val="12"/>
        <rFont val="宋体"/>
        <charset val="134"/>
      </rPr>
      <t xml:space="preserve">     </t>
    </r>
    <r>
      <rPr>
        <sz val="12"/>
        <rFont val="宋体"/>
        <charset val="134"/>
      </rPr>
      <t>事业运行</t>
    </r>
  </si>
  <si>
    <t xml:space="preserve">      其他财政事务支出</t>
  </si>
  <si>
    <t xml:space="preserve">    税收事务</t>
  </si>
  <si>
    <t xml:space="preserve">      税务办案</t>
  </si>
  <si>
    <t xml:space="preserve">      税务登记证及发票管理</t>
  </si>
  <si>
    <t xml:space="preserve">      代扣代收代征税款手续费</t>
  </si>
  <si>
    <t xml:space="preserve">      税务宣传</t>
  </si>
  <si>
    <t xml:space="preserve">      协税护税</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</si>
  <si>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</si>
  <si>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</si>
  <si>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</si>
  <si>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</si>
  <si>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</si>
  <si>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</si>
  <si>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收费业务</t>
  </si>
  <si>
    <t xml:space="preserve">      缉私办案</t>
  </si>
  <si>
    <t xml:space="preserve">      口岸电子执法系统建设与维护</t>
  </si>
  <si>
    <t xml:space="preserve">      其他海关事务支出</t>
  </si>
  <si>
    <t xml:space="preserve">    人力资源事务</t>
  </si>
  <si>
    <t xml:space="preserve">      政府特殊津贴</t>
  </si>
  <si>
    <t xml:space="preserve">      资助留学回国人员</t>
  </si>
  <si>
    <t xml:space="preserve">      军队转业干部安置</t>
  </si>
  <si>
    <t xml:space="preserve">      博士后日常经费</t>
  </si>
  <si>
    <t xml:space="preserve">      引进人才费用</t>
  </si>
  <si>
    <t xml:space="preserve">      公务员考核</t>
  </si>
  <si>
    <t xml:space="preserve">      公务员履职能力提升</t>
  </si>
  <si>
    <t xml:space="preserve">      公务员招考</t>
  </si>
  <si>
    <t xml:space="preserve">      公务员综合管理</t>
  </si>
  <si>
    <t xml:space="preserve">      其他人力资源事务支出</t>
  </si>
  <si>
    <t xml:space="preserve">    纪检监察事务</t>
  </si>
  <si>
    <t xml:space="preserve">      大案要案查处</t>
  </si>
  <si>
    <t xml:space="preserve">      派驻派出机构</t>
  </si>
  <si>
    <t xml:space="preserve">      中央巡视</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</si>
  <si>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</si>
  <si>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</si>
  <si>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</si>
  <si>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</si>
  <si>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</si>
  <si>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</si>
  <si>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</si>
  <si>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</si>
  <si>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</si>
  <si>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</si>
  <si>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国家知识产权战略</t>
  </si>
  <si>
    <t xml:space="preserve">      专利试点和产业化推进</t>
  </si>
  <si>
    <t xml:space="preserve">      专利执法</t>
  </si>
  <si>
    <t xml:space="preserve">      国际组织专项活动</t>
  </si>
  <si>
    <t xml:space="preserve">      知识产权宏观管理</t>
  </si>
  <si>
    <t xml:space="preserve">      其他知识产权事务支出</t>
  </si>
  <si>
    <t xml:space="preserve">    工商行政管理事务</t>
  </si>
  <si>
    <t xml:space="preserve">      工商行政管理专项</t>
  </si>
  <si>
    <t xml:space="preserve">      执法办案专项</t>
  </si>
  <si>
    <t xml:space="preserve">      消费者权益保护</t>
  </si>
  <si>
    <t xml:space="preserve">      其他工商行政管理事务支出</t>
  </si>
  <si>
    <t xml:space="preserve">    质量技术监督与检验检疫事务</t>
  </si>
  <si>
    <t xml:space="preserve">      出入境检验检疫行政执法和业务管理</t>
  </si>
  <si>
    <t xml:space="preserve">      出入境检验检疫技术支持</t>
  </si>
  <si>
    <t xml:space="preserve">      质量技术监督行政执法及业务管理</t>
  </si>
  <si>
    <t xml:space="preserve">      质量技术监督技术支持</t>
  </si>
  <si>
    <t xml:space="preserve">      认证认可监督管理</t>
  </si>
  <si>
    <t xml:space="preserve">      标准化管理</t>
  </si>
  <si>
    <t xml:space="preserve">      其他质量技术监督与检验检疫事务支出</t>
  </si>
  <si>
    <t xml:space="preserve">    民族事务</t>
  </si>
  <si>
    <t xml:space="preserve">      民族工作专项</t>
  </si>
  <si>
    <t xml:space="preserve">      其他民族事务支出</t>
  </si>
  <si>
    <t xml:space="preserve">    宗教事务</t>
  </si>
  <si>
    <t xml:space="preserve">      宗教工作专项</t>
  </si>
  <si>
    <t xml:space="preserve">      其他宗教事务支出</t>
  </si>
  <si>
    <t xml:space="preserve">    港澳台侨事务</t>
  </si>
  <si>
    <t xml:space="preserve">      港澳事务</t>
  </si>
  <si>
    <t xml:space="preserve">      台湾事务</t>
  </si>
  <si>
    <t xml:space="preserve">      华侨事务</t>
  </si>
  <si>
    <t xml:space="preserve">      其他港澳台侨事务支出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</si>
  <si>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</si>
  <si>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</si>
  <si>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</si>
  <si>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</si>
  <si>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</si>
  <si>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</si>
  <si>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厂务公开</t>
  </si>
  <si>
    <t xml:space="preserve">      工会疗养休养</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</si>
  <si>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</si>
  <si>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</si>
  <si>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</si>
  <si>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</si>
  <si>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</si>
  <si>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其他组织事务支出</t>
  </si>
  <si>
    <t xml:space="preserve">    宣传事务</t>
  </si>
  <si>
    <t xml:space="preserve">      其他宣传事务支出</t>
  </si>
  <si>
    <t xml:space="preserve">    统战事务</t>
  </si>
  <si>
    <t xml:space="preserve">      其他统战事务支出</t>
  </si>
  <si>
    <t xml:space="preserve">    对外联络事务</t>
  </si>
  <si>
    <t xml:space="preserve">      其他对外联络事务支出</t>
  </si>
  <si>
    <t xml:space="preserve">    其他共产党事务支出</t>
  </si>
  <si>
    <t xml:space="preserve">      其他共产党事务支出</t>
  </si>
  <si>
    <t xml:space="preserve">    其他一般公共服务支出</t>
  </si>
  <si>
    <t xml:space="preserve">      国家赔偿费用支出</t>
  </si>
  <si>
    <t xml:space="preserve">      其他一般公共服务支出</t>
  </si>
  <si>
    <t>202外交支出</t>
  </si>
  <si>
    <t xml:space="preserve">    外交管理事务</t>
  </si>
  <si>
    <t>行政运行</t>
  </si>
  <si>
    <t>一般行政管理事务</t>
  </si>
  <si>
    <t>机关服务</t>
  </si>
  <si>
    <t>专项业务</t>
  </si>
  <si>
    <t>事业运行</t>
  </si>
  <si>
    <t>其他外交管理事务支出</t>
  </si>
  <si>
    <t xml:space="preserve">    驻外机构</t>
  </si>
  <si>
    <t>驻外使领馆（团、处）</t>
  </si>
  <si>
    <t>其他驻外机构支出</t>
  </si>
  <si>
    <t xml:space="preserve">    对外援助</t>
  </si>
  <si>
    <t>对外优惠贷款贴息</t>
  </si>
  <si>
    <t>对外援助</t>
  </si>
  <si>
    <t xml:space="preserve">    国际组织</t>
  </si>
  <si>
    <t>国际组织会费</t>
  </si>
  <si>
    <t>国际组织捐赠</t>
  </si>
  <si>
    <t>维和摊款</t>
  </si>
  <si>
    <t>国际组织股金及基金</t>
  </si>
  <si>
    <t>其他国际组织支出</t>
  </si>
  <si>
    <t xml:space="preserve">    对外合作与交流</t>
  </si>
  <si>
    <t>在华国际会议</t>
  </si>
  <si>
    <t>国际交流活动</t>
  </si>
  <si>
    <t>其他对外合作与交流支出</t>
  </si>
  <si>
    <t xml:space="preserve">    对外宣传</t>
  </si>
  <si>
    <t>对外宣传</t>
  </si>
  <si>
    <t xml:space="preserve">    边界勘界联检</t>
  </si>
  <si>
    <t>边界勘界</t>
  </si>
  <si>
    <t>边界联检</t>
  </si>
  <si>
    <t>边界界桩维护</t>
  </si>
  <si>
    <t xml:space="preserve">    其他外交支出</t>
  </si>
  <si>
    <t>其他外交支出</t>
  </si>
  <si>
    <t>203国防支出</t>
  </si>
  <si>
    <t xml:space="preserve">    现役部队</t>
  </si>
  <si>
    <t>现役部队</t>
  </si>
  <si>
    <t xml:space="preserve">    国防科研事业</t>
  </si>
  <si>
    <t>国防科研事业</t>
  </si>
  <si>
    <t xml:space="preserve">    专项工程</t>
  </si>
  <si>
    <t>专项工程</t>
  </si>
  <si>
    <t xml:space="preserve">    国防动员</t>
  </si>
  <si>
    <t xml:space="preserve">      兵役征集</t>
  </si>
  <si>
    <t xml:space="preserve">      经济动员</t>
  </si>
  <si>
    <t xml:space="preserve">      人民防空</t>
  </si>
  <si>
    <t xml:space="preserve">      交通战备</t>
  </si>
  <si>
    <t xml:space="preserve">      国防教育</t>
  </si>
  <si>
    <t xml:space="preserve">      预备役部队</t>
  </si>
  <si>
    <t xml:space="preserve">      民兵</t>
  </si>
  <si>
    <r>
      <rPr>
        <sz val="12"/>
        <rFont val="宋体"/>
        <charset val="134"/>
      </rPr>
      <t xml:space="preserve"> </t>
    </r>
    <r>
      <rPr>
        <sz val="12"/>
        <rFont val="宋体"/>
        <charset val="134"/>
      </rPr>
      <t xml:space="preserve">     </t>
    </r>
    <r>
      <rPr>
        <sz val="12"/>
        <rFont val="宋体"/>
        <charset val="134"/>
      </rPr>
      <t>边海防</t>
    </r>
  </si>
  <si>
    <t xml:space="preserve">      其他国防动员支出</t>
  </si>
  <si>
    <t xml:space="preserve">    其他国防支出</t>
  </si>
  <si>
    <t>其他国防支出</t>
  </si>
  <si>
    <t>204公共安全支出</t>
  </si>
  <si>
    <t xml:space="preserve">    武装警察</t>
  </si>
  <si>
    <t xml:space="preserve">      内卫</t>
  </si>
  <si>
    <t xml:space="preserve">      边防</t>
  </si>
  <si>
    <t xml:space="preserve">      消防</t>
  </si>
  <si>
    <t xml:space="preserve">      警卫</t>
  </si>
  <si>
    <t xml:space="preserve">      黄金</t>
  </si>
  <si>
    <t xml:space="preserve">      森林</t>
  </si>
  <si>
    <t xml:space="preserve">      水电</t>
  </si>
  <si>
    <t xml:space="preserve">      交通</t>
  </si>
  <si>
    <t xml:space="preserve">      其他武装警察支出</t>
  </si>
  <si>
    <t xml:space="preserve">    公安</t>
  </si>
  <si>
    <t xml:space="preserve">      治安管理</t>
  </si>
  <si>
    <t xml:space="preserve">      国内安全保卫</t>
  </si>
  <si>
    <t xml:space="preserve">      刑事侦查</t>
  </si>
  <si>
    <t xml:space="preserve">      经济犯罪侦查</t>
  </si>
  <si>
    <t xml:space="preserve">      出入境管理</t>
  </si>
  <si>
    <t xml:space="preserve">      行动技术管理</t>
  </si>
  <si>
    <t xml:space="preserve">      防范和处理邪教犯罪</t>
  </si>
  <si>
    <t xml:space="preserve">      禁毒管理</t>
  </si>
  <si>
    <t xml:space="preserve">      道路交通管理</t>
  </si>
  <si>
    <t xml:space="preserve">      网络侦控管理</t>
  </si>
  <si>
    <t xml:space="preserve">      反恐怖</t>
  </si>
  <si>
    <t xml:space="preserve">      居民身份证管理</t>
  </si>
  <si>
    <t xml:space="preserve">      网络运行及维护</t>
  </si>
  <si>
    <t xml:space="preserve">      拘押收教场所管理</t>
  </si>
  <si>
    <t xml:space="preserve">      警犬繁育及训养</t>
  </si>
  <si>
    <t xml:space="preserve">      其他公安支出</t>
  </si>
  <si>
    <t xml:space="preserve">    国家安全</t>
  </si>
  <si>
    <t xml:space="preserve">      安全业务</t>
  </si>
  <si>
    <t xml:space="preserve">      其他国家安全支出</t>
  </si>
  <si>
    <t xml:space="preserve">    检察</t>
  </si>
  <si>
    <t xml:space="preserve">      查办和预防职务犯罪</t>
  </si>
  <si>
    <t xml:space="preserve">      公诉和审判监督</t>
  </si>
  <si>
    <t xml:space="preserve">      侦查监督</t>
  </si>
  <si>
    <t xml:space="preserve">      执行监督</t>
  </si>
  <si>
    <t xml:space="preserve">      控告申诉</t>
  </si>
  <si>
    <t xml:space="preserve">      “两房”建设</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</si>
  <si>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</si>
  <si>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</si>
  <si>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</si>
  <si>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</si>
  <si>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</si>
  <si>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</si>
  <si>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</si>
  <si>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</si>
  <si>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</si>
  <si>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律师公证管理</t>
  </si>
  <si>
    <t xml:space="preserve">      法律援助</t>
  </si>
  <si>
    <t xml:space="preserve">      司法统一考试</t>
  </si>
  <si>
    <t xml:space="preserve">      仲裁</t>
  </si>
  <si>
    <t>社区矫正</t>
  </si>
  <si>
    <t>司法鉴定</t>
  </si>
  <si>
    <t xml:space="preserve">      其他司法支出</t>
  </si>
  <si>
    <t xml:space="preserve">    监狱</t>
  </si>
  <si>
    <t xml:space="preserve">      犯人生活</t>
  </si>
  <si>
    <t xml:space="preserve">      犯人改造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</si>
  <si>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</si>
  <si>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</si>
  <si>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</si>
  <si>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</si>
  <si>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</si>
  <si>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</si>
  <si>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</si>
  <si>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</si>
  <si>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</si>
  <si>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</si>
  <si>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</si>
  <si>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</si>
  <si>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专项缉私活动支出</t>
  </si>
  <si>
    <t xml:space="preserve">      缉私情报</t>
  </si>
  <si>
    <t xml:space="preserve">      禁毒及缉毒</t>
  </si>
  <si>
    <t xml:space="preserve">      其他缉私警察支出</t>
  </si>
  <si>
    <t xml:space="preserve">    海警</t>
  </si>
  <si>
    <t>公安现役基本支出</t>
  </si>
  <si>
    <t>一般管理事务</t>
  </si>
  <si>
    <t>维权执法业务</t>
  </si>
  <si>
    <t>装备建设和运行维护</t>
  </si>
  <si>
    <t>信息化建设及运行维护</t>
  </si>
  <si>
    <t>基础设施建设及维护</t>
  </si>
  <si>
    <t>其他海警支出</t>
  </si>
  <si>
    <t xml:space="preserve">    其他公共安全支出</t>
  </si>
  <si>
    <t>其他公共安全支出</t>
  </si>
  <si>
    <t xml:space="preserve">       其他消防</t>
  </si>
  <si>
    <t>205教育支出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</si>
  <si>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</si>
  <si>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</si>
  <si>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</si>
  <si>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</si>
  <si>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</si>
  <si>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</si>
  <si>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</si>
  <si>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</si>
  <si>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化解农村义务教育债务支出</t>
  </si>
  <si>
    <t xml:space="preserve">      化解普通高中债务支出</t>
  </si>
  <si>
    <t xml:space="preserve">      其他普通教育支出</t>
  </si>
  <si>
    <t xml:space="preserve">    职业教育</t>
  </si>
  <si>
    <t xml:space="preserve">      初等职业教育</t>
  </si>
  <si>
    <t xml:space="preserve">      中专教育</t>
  </si>
  <si>
    <t xml:space="preserve">      技校教育</t>
  </si>
  <si>
    <t xml:space="preserve">      职业高中教育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</si>
  <si>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</si>
  <si>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</si>
  <si>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</si>
  <si>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</si>
  <si>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</si>
  <si>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</si>
  <si>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</si>
  <si>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</si>
  <si>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</si>
  <si>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</si>
  <si>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</si>
  <si>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</si>
  <si>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</si>
  <si>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</si>
  <si>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</si>
  <si>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</si>
  <si>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</si>
  <si>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</si>
  <si>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</si>
  <si>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</si>
  <si>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</si>
  <si>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</si>
  <si>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</si>
  <si>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</si>
  <si>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</si>
  <si>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</si>
  <si>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</si>
  <si>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</si>
  <si>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</si>
  <si>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</si>
  <si>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</si>
  <si>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</si>
  <si>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</si>
  <si>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t>
  </si>
  <si>
    <t>其他教育支出</t>
  </si>
  <si>
    <t>206科学技术支出</t>
  </si>
  <si>
    <t xml:space="preserve">    科学技术管理事务</t>
  </si>
  <si>
    <t xml:space="preserve">      其他科学技术管理事务支出</t>
  </si>
  <si>
    <t xml:space="preserve">    基础研究</t>
  </si>
  <si>
    <t xml:space="preserve">      机构运行</t>
  </si>
  <si>
    <t xml:space="preserve">      重点基础研究规划</t>
  </si>
  <si>
    <t xml:space="preserve">      自然科学基金</t>
  </si>
  <si>
    <t xml:space="preserve">      重点实验室及相关设施</t>
  </si>
  <si>
    <t xml:space="preserve">      重大科学工程</t>
  </si>
  <si>
    <t xml:space="preserve">      专项基础科研</t>
  </si>
  <si>
    <t xml:space="preserve">      专项技术基础</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</si>
  <si>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</si>
  <si>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</si>
  <si>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</si>
  <si>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</si>
  <si>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</si>
  <si>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</si>
  <si>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</si>
  <si>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应用技术研究与开发</t>
  </si>
  <si>
    <t xml:space="preserve">      产业技术研究与开发</t>
  </si>
  <si>
    <t xml:space="preserve">      科技成果转化与扩散</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</si>
  <si>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</si>
  <si>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</si>
  <si>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</si>
  <si>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</si>
  <si>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</si>
  <si>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</si>
  <si>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</si>
  <si>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</si>
  <si>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</si>
  <si>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</si>
  <si>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</si>
  <si>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</si>
  <si>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</si>
  <si>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</si>
  <si>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</si>
  <si>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</si>
  <si>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</si>
  <si>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</si>
  <si>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</si>
  <si>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</si>
  <si>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科技重大专项</t>
  </si>
  <si>
    <t>科技重大项目</t>
  </si>
  <si>
    <t>重点研发计划</t>
  </si>
  <si>
    <t xml:space="preserve">    其他科学技术支出</t>
  </si>
  <si>
    <t xml:space="preserve">      科技奖励</t>
  </si>
  <si>
    <t xml:space="preserve">      核应急</t>
  </si>
  <si>
    <t xml:space="preserve">      转制科研机构</t>
  </si>
  <si>
    <t xml:space="preserve">      其他科学技术支出</t>
  </si>
  <si>
    <t>207文化体育与传媒支出</t>
  </si>
  <si>
    <t xml:space="preserve">    文化</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</si>
  <si>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</si>
  <si>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</si>
  <si>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</si>
  <si>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</si>
  <si>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</si>
  <si>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</si>
  <si>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文化交流与合作</t>
  </si>
  <si>
    <t xml:space="preserve">      文化创作与保护</t>
  </si>
  <si>
    <t xml:space="preserve">      文化市场管理</t>
  </si>
  <si>
    <t xml:space="preserve">      其他文化支出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</si>
  <si>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</si>
  <si>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</si>
  <si>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</si>
  <si>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</si>
  <si>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</si>
  <si>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</si>
  <si>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</si>
  <si>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</si>
  <si>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</si>
  <si>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</si>
  <si>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</si>
  <si>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</si>
  <si>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</si>
  <si>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新闻出版广播影视</t>
  </si>
  <si>
    <t xml:space="preserve">      广播</t>
  </si>
  <si>
    <t xml:space="preserve">      电视</t>
  </si>
  <si>
    <t xml:space="preserve">      电影</t>
  </si>
  <si>
    <t>新闻通讯</t>
  </si>
  <si>
    <t>出版发行</t>
  </si>
  <si>
    <t>版权管理</t>
  </si>
  <si>
    <t>其他新闻出版广播影视支出</t>
  </si>
  <si>
    <t xml:space="preserve">    其他文化体育与传媒支出</t>
  </si>
  <si>
    <t xml:space="preserve">      宣传文化发展专项支出</t>
  </si>
  <si>
    <t xml:space="preserve">      文化产业发展专项支出</t>
  </si>
  <si>
    <t xml:space="preserve">      其他文化体育与传媒支出</t>
  </si>
  <si>
    <t>208社会保障和就业支出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</si>
  <si>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</si>
  <si>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</si>
  <si>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</si>
  <si>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</si>
  <si>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</si>
  <si>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</si>
  <si>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</si>
  <si>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</si>
  <si>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</si>
  <si>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其他人力资源和社会保障管理事务支出</t>
  </si>
  <si>
    <t xml:space="preserve">    民政管理事务</t>
  </si>
  <si>
    <t xml:space="preserve">      拥军优属</t>
  </si>
  <si>
    <t xml:space="preserve">      老龄事务</t>
  </si>
  <si>
    <t xml:space="preserve">      民间组织管理</t>
  </si>
  <si>
    <t xml:space="preserve">      行政区划和地名管理</t>
  </si>
  <si>
    <t xml:space="preserve">      基层政权和社区建设</t>
  </si>
  <si>
    <t xml:space="preserve">      部队供应</t>
  </si>
  <si>
    <t xml:space="preserve">      其他民政管理事务支出</t>
  </si>
  <si>
    <t xml:space="preserve">    补充全国社会保障基金</t>
  </si>
  <si>
    <t>用一般公共预算补充基金</t>
  </si>
  <si>
    <t xml:space="preserve">    行政事业单位离退休</t>
  </si>
  <si>
    <t xml:space="preserve">      归口管理的行政单位离退休</t>
  </si>
  <si>
    <t xml:space="preserve">      事业单位离退休</t>
  </si>
  <si>
    <t xml:space="preserve">      离退休人员管理机构</t>
  </si>
  <si>
    <t xml:space="preserve">      未归口管理的行政单位离退休</t>
  </si>
  <si>
    <t>机关事业单位基本养老保险缴费支出</t>
  </si>
  <si>
    <t>机关事业单位职业年金缴费支出</t>
  </si>
  <si>
    <t>对机关事业单位基本养老保险基金的补助</t>
  </si>
  <si>
    <t xml:space="preserve">      其他行政事业单位离退休支出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</si>
  <si>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</si>
  <si>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</si>
  <si>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</si>
  <si>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</si>
  <si>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</si>
  <si>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</si>
  <si>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</si>
  <si>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</si>
  <si>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</si>
  <si>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</si>
  <si>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</si>
  <si>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</si>
  <si>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求职创业补贴</t>
  </si>
  <si>
    <t xml:space="preserve">      其他就业补助支出</t>
  </si>
  <si>
    <t xml:space="preserve">    抚恤</t>
  </si>
  <si>
    <t xml:space="preserve">      死亡抚恤</t>
  </si>
  <si>
    <t xml:space="preserve">      伤残抚恤</t>
  </si>
  <si>
    <t xml:space="preserve">      在乡复员、退伍军人生活补助</t>
  </si>
  <si>
    <t xml:space="preserve">      优抚事业单位支出</t>
  </si>
  <si>
    <t xml:space="preserve">      义务兵优待</t>
  </si>
  <si>
    <t xml:space="preserve">      农村籍退役士兵老年生活补助</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</si>
  <si>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</si>
  <si>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</si>
  <si>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</si>
  <si>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</si>
  <si>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</si>
  <si>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</si>
  <si>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其他退役安置支出</t>
  </si>
  <si>
    <t xml:space="preserve">    社会福利</t>
  </si>
  <si>
    <t xml:space="preserve">      儿童福利</t>
  </si>
  <si>
    <t xml:space="preserve">      老年福利</t>
  </si>
  <si>
    <t xml:space="preserve">      假肢矫形</t>
  </si>
  <si>
    <t xml:space="preserve">      殡葬</t>
  </si>
  <si>
    <t xml:space="preserve">      社会福利事业单位</t>
  </si>
  <si>
    <t xml:space="preserve">      其他社会福利支出</t>
  </si>
  <si>
    <t xml:space="preserve">    残疾人事业</t>
  </si>
  <si>
    <t xml:space="preserve">      残疾人康复</t>
  </si>
  <si>
    <t xml:space="preserve">      残疾人就业和扶贫</t>
  </si>
  <si>
    <t xml:space="preserve">      残疾人体育</t>
  </si>
  <si>
    <t xml:space="preserve">      残疾人生活和护理补贴</t>
  </si>
  <si>
    <t xml:space="preserve">      其他残疾人事业支出</t>
  </si>
  <si>
    <t xml:space="preserve">    自然灾害生活救助</t>
  </si>
  <si>
    <t xml:space="preserve">      中央自然灾害生活补助</t>
  </si>
  <si>
    <t xml:space="preserve">      地方自然灾害生活补助</t>
  </si>
  <si>
    <t xml:space="preserve">      自然灾害灾后重建补助</t>
  </si>
  <si>
    <t xml:space="preserve">      其他自然灾害生活救助支出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</si>
  <si>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</si>
  <si>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</si>
  <si>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</si>
  <si>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</si>
  <si>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</si>
  <si>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</si>
  <si>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</si>
  <si>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</si>
  <si>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</si>
  <si>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</si>
  <si>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</si>
  <si>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</si>
  <si>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交强险营业税补助基金支出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</si>
  <si>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</si>
  <si>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</si>
  <si>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</si>
  <si>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</si>
  <si>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</si>
  <si>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财政对企业职工基本养老保险基金的补助</t>
  </si>
  <si>
    <t>财政对城乡居民基本养老保险基金的补助</t>
  </si>
  <si>
    <t>财政对其他基本养老保险基金的补助</t>
  </si>
  <si>
    <t xml:space="preserve">    财政对其他社会保险基金的补助</t>
  </si>
  <si>
    <t>财政对失业保险基金的补助</t>
  </si>
  <si>
    <t>财政对工伤保险基金的补助</t>
  </si>
  <si>
    <t>财政对生育保险基金的补助</t>
  </si>
  <si>
    <t>其他财政对社会保险基金的补助</t>
  </si>
  <si>
    <t xml:space="preserve">    其他社会保障和就业支出</t>
  </si>
  <si>
    <t xml:space="preserve">      其他社会保障和就业支出</t>
  </si>
  <si>
    <t>210医疗卫生与计划生育支出</t>
  </si>
  <si>
    <t xml:space="preserve">    医疗卫生与计划生育管理事务</t>
  </si>
  <si>
    <t xml:space="preserve">      其他医疗卫生与计划生育管理事务支出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</si>
  <si>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</si>
  <si>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</si>
  <si>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</si>
  <si>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</si>
  <si>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</si>
  <si>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</si>
  <si>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妇产医院</t>
  </si>
  <si>
    <t xml:space="preserve">      儿童医院</t>
  </si>
  <si>
    <t xml:space="preserve">      其他专科医院</t>
  </si>
  <si>
    <t xml:space="preserve">      福利医院</t>
  </si>
  <si>
    <t xml:space="preserve">      行业医院</t>
  </si>
  <si>
    <t xml:space="preserve">      处理医疗欠费</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</si>
  <si>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</si>
  <si>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</si>
  <si>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</si>
  <si>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</si>
  <si>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</si>
  <si>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</si>
  <si>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</si>
  <si>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</si>
  <si>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</si>
  <si>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</si>
  <si>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</si>
  <si>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</si>
  <si>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</si>
  <si>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</si>
  <si>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重大公共卫生专项</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</si>
  <si>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</si>
  <si>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</si>
  <si>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</si>
  <si>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</si>
  <si>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</si>
  <si>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</si>
  <si>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</si>
  <si>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</si>
  <si>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</si>
  <si>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食品和药品监督管理事务</t>
  </si>
  <si>
    <t xml:space="preserve">      药品事务</t>
  </si>
  <si>
    <t xml:space="preserve">      化妆品事务</t>
  </si>
  <si>
    <t xml:space="preserve">      医疗器械事务</t>
  </si>
  <si>
    <t xml:space="preserve">      食品安全事务</t>
  </si>
  <si>
    <t xml:space="preserve">      其他食品和药品监督管理事务支出</t>
  </si>
  <si>
    <t xml:space="preserve">    行政事业单位医疗</t>
  </si>
  <si>
    <t>行政单位医疗</t>
  </si>
  <si>
    <t>事业单位医疗</t>
  </si>
  <si>
    <t>公务员医疗补助</t>
  </si>
  <si>
    <t>其他行政事业单位医疗</t>
  </si>
  <si>
    <t xml:space="preserve">    财政对基本医疗保险基金的补助</t>
  </si>
  <si>
    <t>财政对城镇职工基本医疗保险基金的补助</t>
  </si>
  <si>
    <t>财政对城乡居民基本医疗保险基金的补助</t>
  </si>
  <si>
    <t>财政对新型农村合作医疗基金的补助</t>
  </si>
  <si>
    <t>财政对城镇居民基本医疗保险基金的补助</t>
  </si>
  <si>
    <t>财政对其他基本医疗保险基金的补助</t>
  </si>
  <si>
    <t xml:space="preserve">    医疗救助</t>
  </si>
  <si>
    <t>城乡医疗救助</t>
  </si>
  <si>
    <t>疾病应急救助</t>
  </si>
  <si>
    <t>其他医疗救助支出</t>
  </si>
  <si>
    <t xml:space="preserve">    优抚对象医疗</t>
  </si>
  <si>
    <t>优抚对象医疗补助</t>
  </si>
  <si>
    <t>其他优抚对象医疗支出</t>
  </si>
  <si>
    <t xml:space="preserve">    其他医疗卫生与计划生育支出</t>
  </si>
  <si>
    <t xml:space="preserve">        其他医疗卫生与计划生育支出</t>
  </si>
  <si>
    <t>211节能环保支出</t>
  </si>
  <si>
    <t xml:space="preserve">    环境保护管理事务</t>
  </si>
  <si>
    <t xml:space="preserve">      环境保护宣传</t>
  </si>
  <si>
    <t xml:space="preserve">      环境保护法规、规划及标准</t>
  </si>
  <si>
    <t xml:space="preserve">      环境国际合作及履约</t>
  </si>
  <si>
    <t xml:space="preserve">      环境保护行政许可</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</si>
  <si>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</si>
  <si>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</si>
  <si>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</si>
  <si>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</si>
  <si>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</si>
  <si>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</si>
  <si>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</si>
  <si>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</si>
  <si>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</si>
  <si>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</si>
  <si>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</si>
  <si>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</si>
  <si>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其他污染防治支出</t>
  </si>
  <si>
    <t xml:space="preserve">    自然生态保护</t>
  </si>
  <si>
    <t xml:space="preserve">      生态保护</t>
  </si>
  <si>
    <t xml:space="preserve">      农村环境保护</t>
  </si>
  <si>
    <t xml:space="preserve">      自然保护区</t>
  </si>
  <si>
    <t xml:space="preserve">      生物及物种资源保护</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</si>
  <si>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</si>
  <si>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</si>
  <si>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</si>
  <si>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</si>
  <si>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</si>
  <si>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</si>
  <si>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</si>
  <si>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</si>
  <si>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t>
  </si>
  <si>
    <t xml:space="preserve">      退耕现金</t>
  </si>
  <si>
    <t xml:space="preserve">      退耕还林粮食折现补贴</t>
  </si>
  <si>
    <t xml:space="preserve">      退耕还林粮食费用补贴</t>
  </si>
  <si>
    <t xml:space="preserve">      退耕还林工程建设</t>
  </si>
  <si>
    <t xml:space="preserve">      其他退耕还林支出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</si>
  <si>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</si>
  <si>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</si>
  <si>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</si>
  <si>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</si>
  <si>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</si>
  <si>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</si>
  <si>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t>
  </si>
  <si>
    <t>已垦草原退耕还草</t>
  </si>
  <si>
    <t xml:space="preserve">    能源节约利用</t>
  </si>
  <si>
    <t>能源节约利用</t>
  </si>
  <si>
    <t xml:space="preserve">    污染减排</t>
  </si>
  <si>
    <t xml:space="preserve">      环境监测与信息</t>
  </si>
  <si>
    <t xml:space="preserve">      环境执法监察</t>
  </si>
  <si>
    <t xml:space="preserve">      减排专项支出</t>
  </si>
  <si>
    <t xml:space="preserve">      清洁生产专项支出</t>
  </si>
  <si>
    <t xml:space="preserve">      其他污染减排支出</t>
  </si>
  <si>
    <t xml:space="preserve">    可再生能源</t>
  </si>
  <si>
    <t>可再生能源</t>
  </si>
  <si>
    <t xml:space="preserve">    循环经济</t>
  </si>
  <si>
    <t>循环经济</t>
  </si>
  <si>
    <t xml:space="preserve">    能源管理事务</t>
  </si>
  <si>
    <t xml:space="preserve">      能源预测预警</t>
  </si>
  <si>
    <t xml:space="preserve">      能源战略规划与实施</t>
  </si>
  <si>
    <t xml:space="preserve">      能源科技装备</t>
  </si>
  <si>
    <t xml:space="preserve">      能源行业管理</t>
  </si>
  <si>
    <t xml:space="preserve">      能源管理</t>
  </si>
  <si>
    <t xml:space="preserve">      石油储备发展管理</t>
  </si>
  <si>
    <t xml:space="preserve">      能源调查</t>
  </si>
  <si>
    <t xml:space="preserve">      农村电网建设</t>
  </si>
  <si>
    <t xml:space="preserve">      其他能源管理事务支出</t>
  </si>
  <si>
    <t xml:space="preserve">    其他节能环保支出</t>
  </si>
  <si>
    <t xml:space="preserve"> 其他节能环保支出</t>
  </si>
  <si>
    <t>212城乡社区支出</t>
  </si>
  <si>
    <t xml:space="preserve">      城乡社区管理事务</t>
  </si>
  <si>
    <t xml:space="preserve">        行政运行</t>
  </si>
  <si>
    <t xml:space="preserve">        一般行政管理事务</t>
  </si>
  <si>
    <t xml:space="preserve">        机关服务</t>
  </si>
  <si>
    <t xml:space="preserve">        城管执法</t>
  </si>
  <si>
    <t xml:space="preserve">        工程建设标准规范编制与监管</t>
  </si>
  <si>
    <t xml:space="preserve">        工程建设管理</t>
  </si>
  <si>
    <t xml:space="preserve">        市政公用行业市场监管</t>
  </si>
  <si>
    <t xml:space="preserve">        国家重点风景区规划与保护</t>
  </si>
  <si>
    <t xml:space="preserve">        住宅建设与房地产市场监管</t>
  </si>
  <si>
    <t xml:space="preserve">        执业资格注册、资质审查</t>
  </si>
  <si>
    <t xml:space="preserve">        其他城乡社区管理事务支出</t>
  </si>
  <si>
    <t xml:space="preserve">      城乡社区规划与管理</t>
  </si>
  <si>
    <t xml:space="preserve"> 城乡社区规划与管理</t>
  </si>
  <si>
    <t xml:space="preserve">      城乡社区公共设施</t>
  </si>
  <si>
    <t xml:space="preserve">        小城镇基础设施建设</t>
  </si>
  <si>
    <t xml:space="preserve">        其他城乡社区公共设施支出</t>
  </si>
  <si>
    <t xml:space="preserve">      城乡社区环境卫生</t>
  </si>
  <si>
    <r>
      <rPr>
        <sz val="12"/>
        <rFont val="宋体"/>
        <charset val="134"/>
      </rPr>
      <t xml:space="preserve">     </t>
    </r>
    <r>
      <rPr>
        <sz val="12"/>
        <rFont val="宋体"/>
        <charset val="134"/>
      </rPr>
      <t xml:space="preserve">  </t>
    </r>
    <r>
      <rPr>
        <sz val="12"/>
        <rFont val="宋体"/>
        <charset val="134"/>
      </rPr>
      <t xml:space="preserve"> 城乡社区环境卫生</t>
    </r>
  </si>
  <si>
    <t xml:space="preserve">      建设市场管理与监督</t>
  </si>
  <si>
    <r>
      <rPr>
        <sz val="12"/>
        <rFont val="宋体"/>
        <charset val="134"/>
      </rPr>
      <t xml:space="preserve">     </t>
    </r>
    <r>
      <rPr>
        <sz val="12"/>
        <rFont val="宋体"/>
        <charset val="134"/>
      </rPr>
      <t xml:space="preserve">  </t>
    </r>
    <r>
      <rPr>
        <sz val="12"/>
        <rFont val="宋体"/>
        <charset val="134"/>
      </rPr>
      <t xml:space="preserve"> 建设市场管理与监督</t>
    </r>
  </si>
  <si>
    <t xml:space="preserve">      其他城乡社区支出</t>
  </si>
  <si>
    <r>
      <rPr>
        <sz val="12"/>
        <rFont val="宋体"/>
        <charset val="134"/>
      </rPr>
      <t xml:space="preserve">      </t>
    </r>
    <r>
      <rPr>
        <sz val="12"/>
        <rFont val="宋体"/>
        <charset val="134"/>
      </rPr>
      <t xml:space="preserve">  </t>
    </r>
    <r>
      <rPr>
        <sz val="12"/>
        <rFont val="宋体"/>
        <charset val="134"/>
      </rPr>
      <t>其他城乡社区支出</t>
    </r>
  </si>
  <si>
    <t>213农林水支出</t>
  </si>
  <si>
    <t xml:space="preserve">      农业</t>
  </si>
  <si>
    <t xml:space="preserve">        事业运行</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</si>
  <si>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</si>
  <si>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</si>
  <si>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</si>
  <si>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</si>
  <si>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</si>
  <si>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</si>
  <si>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农业行业业务管理</t>
  </si>
  <si>
    <t xml:space="preserve">        对外交流与合作</t>
  </si>
  <si>
    <t xml:space="preserve">        防灾救灾</t>
  </si>
  <si>
    <t xml:space="preserve">        稳定农民收入补贴</t>
  </si>
  <si>
    <t xml:space="preserve">        农业结构调整补贴</t>
  </si>
  <si>
    <t xml:space="preserve">        农业生产支持补贴</t>
  </si>
  <si>
    <t xml:space="preserve">        农业组织化与产业化经营</t>
  </si>
  <si>
    <t xml:space="preserve">        农产品加工与促销</t>
  </si>
  <si>
    <t xml:space="preserve">        农村公益事业</t>
  </si>
  <si>
    <t xml:space="preserve">        农业资源保护修复与利用</t>
  </si>
  <si>
    <t xml:space="preserve">        农村道路建设</t>
  </si>
  <si>
    <t xml:space="preserve">        成品油价格改革对渔业的补贴</t>
  </si>
  <si>
    <t xml:space="preserve">        对高校毕业生到基层任职补助</t>
  </si>
  <si>
    <t xml:space="preserve">        其他农业支出</t>
  </si>
  <si>
    <t xml:space="preserve">      林业</t>
  </si>
  <si>
    <t xml:space="preserve">        林业事业机构</t>
  </si>
  <si>
    <t xml:space="preserve">        森林培育</t>
  </si>
  <si>
    <t xml:space="preserve">        林业技术推广</t>
  </si>
  <si>
    <t xml:space="preserve">        森林资源管理</t>
  </si>
  <si>
    <t xml:space="preserve">        森林资源监测</t>
  </si>
  <si>
    <t xml:space="preserve">        森林生态效益补偿</t>
  </si>
  <si>
    <t xml:space="preserve">        林业自然保护区</t>
  </si>
  <si>
    <t xml:space="preserve">        动植物保护</t>
  </si>
  <si>
    <t xml:space="preserve">        湿地保护</t>
  </si>
  <si>
    <t xml:space="preserve">        林业执法与监督</t>
  </si>
  <si>
    <t xml:space="preserve">        林业检疫检测</t>
  </si>
  <si>
    <t xml:space="preserve">        防沙治沙</t>
  </si>
  <si>
    <t xml:space="preserve">        林业质量安全</t>
  </si>
  <si>
    <t xml:space="preserve">        林业工程与项目管理</t>
  </si>
  <si>
    <t xml:space="preserve">        林业对外合作与交流</t>
  </si>
  <si>
    <t xml:space="preserve">        林业产业化</t>
  </si>
  <si>
    <t xml:space="preserve">        信息管理</t>
  </si>
  <si>
    <t xml:space="preserve">        林业政策制定与宣传</t>
  </si>
  <si>
    <t xml:space="preserve">        林业资金审计稽查</t>
  </si>
  <si>
    <t xml:space="preserve">        林区公共支出</t>
  </si>
  <si>
    <t xml:space="preserve">        林业贷款贴息</t>
  </si>
  <si>
    <t xml:space="preserve">        成品油价格改革对林业的补贴</t>
  </si>
  <si>
    <t xml:space="preserve">        林业防灾减灾</t>
  </si>
  <si>
    <t xml:space="preserve">        其他林业支出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</si>
  <si>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</si>
  <si>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</si>
  <si>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</si>
  <si>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</si>
  <si>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</si>
  <si>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</si>
  <si>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</si>
  <si>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</si>
  <si>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</si>
  <si>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</si>
  <si>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</si>
  <si>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</si>
  <si>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</si>
  <si>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农田水利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</si>
  <si>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</si>
  <si>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</si>
  <si>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</si>
  <si>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</si>
  <si>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</si>
  <si>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砂石资源费支出</t>
  </si>
  <si>
    <t xml:space="preserve">        水利建设移民支出</t>
  </si>
  <si>
    <t xml:space="preserve">        农村人畜饮水</t>
  </si>
  <si>
    <t xml:space="preserve">        其他水利支出</t>
  </si>
  <si>
    <t xml:space="preserve">      南水北调</t>
  </si>
  <si>
    <t xml:space="preserve">        南水北调工程建设</t>
  </si>
  <si>
    <t xml:space="preserve">        政策研究与信息管理</t>
  </si>
  <si>
    <t xml:space="preserve">        工程稽查</t>
  </si>
  <si>
    <t xml:space="preserve">        前期工作</t>
  </si>
  <si>
    <t xml:space="preserve">        南水北调技术推广</t>
  </si>
  <si>
    <t xml:space="preserve">        环境、移民及水资源管理与保护</t>
  </si>
  <si>
    <t xml:space="preserve">        其他南水北调支出</t>
  </si>
  <si>
    <t xml:space="preserve">      扶贫</t>
  </si>
  <si>
    <t xml:space="preserve">        农村基础设施建设</t>
  </si>
  <si>
    <t xml:space="preserve">        生产发展</t>
  </si>
  <si>
    <t xml:space="preserve">        社会发展</t>
  </si>
  <si>
    <t xml:space="preserve">        扶贫贷款奖补和贴息</t>
  </si>
  <si>
    <t xml:space="preserve">       “三西”农业建设专项补助</t>
  </si>
  <si>
    <t xml:space="preserve">        扶贫事业机构</t>
  </si>
  <si>
    <t xml:space="preserve">        其他扶贫支出</t>
  </si>
  <si>
    <t xml:space="preserve">      农业综合开发</t>
  </si>
  <si>
    <t xml:space="preserve">        机构运行</t>
  </si>
  <si>
    <t xml:space="preserve">        土地治理</t>
  </si>
  <si>
    <t xml:space="preserve">        产业化发展</t>
  </si>
  <si>
    <t xml:space="preserve">        创新示范</t>
  </si>
  <si>
    <t xml:space="preserve">        其他农业综合开发支出</t>
  </si>
  <si>
    <t xml:space="preserve">      农村综合改革</t>
  </si>
  <si>
    <t xml:space="preserve">        对村级一事一议的补助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</si>
  <si>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</si>
  <si>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</si>
  <si>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</si>
  <si>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</si>
  <si>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</si>
  <si>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r>
      <rPr>
        <sz val="12"/>
        <rFont val="宋体"/>
        <charset val="134"/>
      </rPr>
      <t xml:space="preserve"> </t>
    </r>
    <r>
      <rPr>
        <sz val="12"/>
        <rFont val="宋体"/>
        <charset val="134"/>
      </rPr>
      <t xml:space="preserve">     </t>
    </r>
    <r>
      <rPr>
        <sz val="12"/>
        <rFont val="宋体"/>
        <charset val="134"/>
      </rPr>
      <t>普惠金融发展支出</t>
    </r>
  </si>
  <si>
    <t xml:space="preserve">        支持农村金融机构</t>
  </si>
  <si>
    <t xml:space="preserve">        涉农贷款增量奖励</t>
  </si>
  <si>
    <t xml:space="preserve">        农业保险保费补贴</t>
  </si>
  <si>
    <t xml:space="preserve">        创业担保贷款贴息</t>
  </si>
  <si>
    <t xml:space="preserve">        补充创业担保贷款基金</t>
  </si>
  <si>
    <t xml:space="preserve">        其他普惠金融发展支出</t>
  </si>
  <si>
    <t xml:space="preserve">      目标价格补贴</t>
  </si>
  <si>
    <t xml:space="preserve">        棉花目标价格补贴</t>
  </si>
  <si>
    <t xml:space="preserve">        大豆目标价格补贴</t>
  </si>
  <si>
    <t xml:space="preserve">        其他目标价格补贴</t>
  </si>
  <si>
    <t xml:space="preserve">      其他农林水事务支出</t>
  </si>
  <si>
    <t xml:space="preserve">        化解其他公益性乡村债务支出</t>
  </si>
  <si>
    <t xml:space="preserve">        其他农林水事务支出</t>
  </si>
  <si>
    <t>214交通运输支出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</si>
  <si>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</si>
  <si>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</si>
  <si>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</si>
  <si>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</si>
  <si>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</si>
  <si>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</si>
  <si>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</si>
  <si>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</si>
  <si>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</si>
  <si>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</si>
  <si>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</si>
  <si>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</si>
  <si>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</si>
  <si>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</si>
  <si>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</si>
  <si>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</si>
  <si>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</si>
  <si>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</si>
  <si>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取消政府还贷二级公路收费专项支出</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</si>
  <si>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</si>
  <si>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</si>
  <si>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</si>
  <si>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</si>
  <si>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</si>
  <si>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</si>
  <si>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</si>
  <si>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</si>
  <si>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</si>
  <si>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</si>
  <si>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</si>
  <si>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</si>
  <si>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</si>
  <si>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</si>
  <si>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</si>
  <si>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成品油价格改革对交通运输的补贴</t>
  </si>
  <si>
    <t xml:space="preserve">        对城市公交的补贴</t>
  </si>
  <si>
    <t xml:space="preserve">        对农村道路客运的补贴</t>
  </si>
  <si>
    <t xml:space="preserve">        对出租车的补贴</t>
  </si>
  <si>
    <t xml:space="preserve">        成品油价格改革补贴其他支出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</si>
  <si>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</si>
  <si>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</si>
  <si>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</si>
  <si>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</si>
  <si>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</si>
  <si>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</si>
  <si>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</si>
  <si>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</si>
  <si>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t>
  </si>
  <si>
    <t xml:space="preserve">        公共交通运营补助</t>
  </si>
  <si>
    <t xml:space="preserve">        其他交通运输支出</t>
  </si>
  <si>
    <t>215资源勘探信息等支出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</si>
  <si>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</si>
  <si>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</si>
  <si>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</si>
  <si>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</si>
  <si>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</si>
  <si>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</si>
  <si>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</si>
  <si>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</si>
  <si>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</si>
  <si>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</si>
  <si>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</si>
  <si>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</si>
  <si>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</si>
  <si>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</si>
  <si>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</si>
  <si>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</si>
  <si>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</si>
  <si>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</si>
  <si>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</si>
  <si>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</si>
  <si>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</si>
  <si>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</si>
  <si>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</si>
  <si>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</si>
  <si>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信息安全建设</t>
  </si>
  <si>
    <t xml:space="preserve">        专用通信</t>
  </si>
  <si>
    <t xml:space="preserve">        无线电监管</t>
  </si>
  <si>
    <t xml:space="preserve">        工业和信息产业战略研究与标准制定</t>
  </si>
  <si>
    <t xml:space="preserve">        工业和信息产业支持</t>
  </si>
  <si>
    <t xml:space="preserve">        电子专项工程</t>
  </si>
  <si>
    <t xml:space="preserve">        技术基础研究</t>
  </si>
  <si>
    <t xml:space="preserve">        其他工业和信息产业监管支出</t>
  </si>
  <si>
    <t xml:space="preserve">      安全生产监管</t>
  </si>
  <si>
    <t xml:space="preserve">        国务院安委会专项</t>
  </si>
  <si>
    <t xml:space="preserve">        安全监管监察专项</t>
  </si>
  <si>
    <t xml:space="preserve">        应急救援支出</t>
  </si>
  <si>
    <t xml:space="preserve">        煤炭安全</t>
  </si>
  <si>
    <t xml:space="preserve">        其他安全生产监管支出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</si>
  <si>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</si>
  <si>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</si>
  <si>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</si>
  <si>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</si>
  <si>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</si>
  <si>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</si>
  <si>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</si>
  <si>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其他支持中小企业发展和管理支出</t>
  </si>
  <si>
    <t xml:space="preserve">      其他资源勘探信息等支出</t>
  </si>
  <si>
    <t xml:space="preserve">        黄金事务</t>
  </si>
  <si>
    <t xml:space="preserve">        建设项目贷款贴息</t>
  </si>
  <si>
    <t xml:space="preserve">        技术改造支出</t>
  </si>
  <si>
    <t xml:space="preserve">        中药材扶持资金支出</t>
  </si>
  <si>
    <t xml:space="preserve">        重点产业振兴和技术改造项目贷款贴息</t>
  </si>
  <si>
    <t xml:space="preserve">        其他资源勘探信息等支出</t>
  </si>
  <si>
    <t>216商业服务业等支出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</si>
  <si>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</si>
  <si>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</si>
  <si>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</si>
  <si>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</si>
  <si>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</si>
  <si>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</si>
  <si>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旅游业管理与服务支出</t>
  </si>
  <si>
    <t xml:space="preserve">        旅游宣传</t>
  </si>
  <si>
    <t xml:space="preserve">        旅游行业业务管理</t>
  </si>
  <si>
    <t xml:space="preserve">        其他旅游业管理与服务支出</t>
  </si>
  <si>
    <t xml:space="preserve">      涉外发展服务支出</t>
  </si>
  <si>
    <t xml:space="preserve">        外商投资环境建设补助资金</t>
  </si>
  <si>
    <t xml:space="preserve">        其他涉外发展服务支出</t>
  </si>
  <si>
    <t xml:space="preserve">      其他商业服务业等支出</t>
  </si>
  <si>
    <t xml:space="preserve">        服务业基础设施建设</t>
  </si>
  <si>
    <t xml:space="preserve">        其他商业服务业等支出</t>
  </si>
  <si>
    <t>217金融支出</t>
  </si>
  <si>
    <t xml:space="preserve">      金融部门行政支出</t>
  </si>
  <si>
    <t xml:space="preserve"> 行政运行</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</si>
  <si>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</si>
  <si>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</si>
  <si>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</si>
  <si>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</si>
  <si>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</si>
  <si>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</si>
  <si>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</si>
  <si>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</si>
  <si>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</si>
  <si>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</si>
  <si>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</si>
  <si>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</si>
  <si>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</si>
  <si>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</si>
  <si>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商业银行贷款贴息</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</si>
  <si>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</si>
  <si>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</si>
  <si>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</si>
  <si>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</si>
  <si>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</si>
  <si>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</si>
  <si>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t>
  </si>
  <si>
    <r>
      <rPr>
        <sz val="12"/>
        <rFont val="宋体"/>
        <charset val="134"/>
      </rPr>
      <t xml:space="preserve">     </t>
    </r>
    <r>
      <rPr>
        <sz val="12"/>
        <rFont val="宋体"/>
        <charset val="134"/>
      </rPr>
      <t xml:space="preserve">  </t>
    </r>
    <r>
      <rPr>
        <sz val="12"/>
        <rFont val="宋体"/>
        <charset val="134"/>
      </rPr>
      <t xml:space="preserve"> 其他金融支出</t>
    </r>
  </si>
  <si>
    <t>219援助其他地区支出</t>
  </si>
  <si>
    <t xml:space="preserve">      一般公共服务</t>
  </si>
  <si>
    <t xml:space="preserve">      教育</t>
  </si>
  <si>
    <t xml:space="preserve">      文化体育与传媒</t>
  </si>
  <si>
    <t xml:space="preserve">      医疗卫生</t>
  </si>
  <si>
    <t xml:space="preserve">      节能环保</t>
  </si>
  <si>
    <t xml:space="preserve">      交通运输</t>
  </si>
  <si>
    <t xml:space="preserve">      住房保障</t>
  </si>
  <si>
    <t xml:space="preserve">      其他支出</t>
  </si>
  <si>
    <t>220国土海洋气象等支出</t>
  </si>
  <si>
    <t xml:space="preserve">      国土资源事务</t>
  </si>
  <si>
    <t xml:space="preserve">        国土资源规划及管理</t>
  </si>
  <si>
    <t xml:space="preserve">        土地资源调查</t>
  </si>
  <si>
    <t xml:space="preserve">        土地资源利用与保护</t>
  </si>
  <si>
    <t xml:space="preserve">        国土资源社会公益服务</t>
  </si>
  <si>
    <t xml:space="preserve">        国土资源行业业务管理</t>
  </si>
  <si>
    <t xml:space="preserve">        国土资源调查</t>
  </si>
  <si>
    <t xml:space="preserve">        国土整治</t>
  </si>
  <si>
    <t xml:space="preserve">        地质灾害防治</t>
  </si>
  <si>
    <t xml:space="preserve">        土地资源储备支出</t>
  </si>
  <si>
    <t xml:space="preserve">        地质及矿产资源调查</t>
  </si>
  <si>
    <t xml:space="preserve">        地质矿产资源利用与保护</t>
  </si>
  <si>
    <t xml:space="preserve">        地质转产项目财政贴息</t>
  </si>
  <si>
    <t xml:space="preserve">        国外风险勘查</t>
  </si>
  <si>
    <t xml:space="preserve">        地质勘查基金（周转金）支出</t>
  </si>
  <si>
    <t xml:space="preserve">        其他国土资源事务支出</t>
  </si>
  <si>
    <t xml:space="preserve">      海洋管理事务</t>
  </si>
  <si>
    <t xml:space="preserve">        海域使用管理</t>
  </si>
  <si>
    <t xml:space="preserve">        海洋环境保护与监测</t>
  </si>
  <si>
    <t xml:space="preserve">        海洋调查评价</t>
  </si>
  <si>
    <t xml:space="preserve">        海洋权益维护</t>
  </si>
  <si>
    <t xml:space="preserve">        海洋执法监察</t>
  </si>
  <si>
    <t xml:space="preserve">        海洋防灾减灾</t>
  </si>
  <si>
    <t xml:space="preserve">        海洋卫星</t>
  </si>
  <si>
    <t xml:space="preserve">        极地考察</t>
  </si>
  <si>
    <t xml:space="preserve">        海洋矿产资源勘探研究</t>
  </si>
  <si>
    <t xml:space="preserve">        海港航标维护</t>
  </si>
  <si>
    <t xml:space="preserve">        海水淡化</t>
  </si>
  <si>
    <t xml:space="preserve">        海洋工程排污费支出</t>
  </si>
  <si>
    <t xml:space="preserve">        无居民海岛使用金支出</t>
  </si>
  <si>
    <t xml:space="preserve">        海岛和海域保护</t>
  </si>
  <si>
    <t xml:space="preserve">        其他海洋管理事务支出</t>
  </si>
  <si>
    <t xml:space="preserve">      测绘事务</t>
  </si>
  <si>
    <t xml:space="preserve">        基础测绘</t>
  </si>
  <si>
    <t xml:space="preserve">        航空摄影</t>
  </si>
  <si>
    <t xml:space="preserve">        测绘工程建设</t>
  </si>
  <si>
    <t xml:space="preserve">        其他测绘事务支出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</si>
  <si>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</si>
  <si>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</si>
  <si>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</si>
  <si>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</si>
  <si>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</si>
  <si>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</si>
  <si>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</si>
  <si>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</si>
  <si>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</si>
  <si>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</si>
  <si>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</si>
  <si>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</si>
  <si>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</si>
  <si>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</si>
  <si>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</si>
  <si>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</si>
  <si>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</si>
  <si>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</si>
  <si>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</si>
  <si>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</si>
  <si>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</si>
  <si>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</si>
  <si>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其他国土海洋气象等支出</t>
  </si>
  <si>
    <r>
      <rPr>
        <sz val="12"/>
        <rFont val="宋体"/>
        <charset val="134"/>
      </rPr>
      <t xml:space="preserve">    </t>
    </r>
    <r>
      <rPr>
        <sz val="12"/>
        <rFont val="宋体"/>
        <charset val="134"/>
      </rPr>
      <t xml:space="preserve">  </t>
    </r>
    <r>
      <rPr>
        <sz val="12"/>
        <rFont val="宋体"/>
        <charset val="134"/>
      </rPr>
      <t xml:space="preserve">  其他国土海洋气象等支出</t>
    </r>
  </si>
  <si>
    <t>221住房保障支出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</si>
  <si>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</si>
  <si>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</si>
  <si>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</si>
  <si>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</si>
  <si>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</si>
  <si>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</si>
  <si>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</si>
  <si>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</si>
  <si>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</si>
  <si>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</si>
  <si>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</si>
  <si>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</si>
  <si>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</si>
  <si>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</si>
  <si>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</si>
  <si>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r>
      <rPr>
        <sz val="12"/>
        <rFont val="宋体"/>
        <charset val="134"/>
      </rPr>
      <t xml:space="preserve"> </t>
    </r>
    <r>
      <rPr>
        <sz val="12"/>
        <rFont val="宋体"/>
        <charset val="134"/>
      </rPr>
      <t xml:space="preserve">       </t>
    </r>
    <r>
      <rPr>
        <sz val="12"/>
        <rFont val="宋体"/>
        <charset val="134"/>
      </rPr>
      <t>住房公积金管理</t>
    </r>
  </si>
  <si>
    <t xml:space="preserve">        其他城乡社区住宅支出</t>
  </si>
  <si>
    <t>222粮油物资储备支出</t>
  </si>
  <si>
    <t xml:space="preserve">      粮油事务</t>
  </si>
  <si>
    <t xml:space="preserve">        粮食财务与审计支出</t>
  </si>
  <si>
    <t xml:space="preserve">        粮食信息统计</t>
  </si>
  <si>
    <t xml:space="preserve">        粮食专项业务活动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</si>
  <si>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</si>
  <si>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</si>
  <si>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</si>
  <si>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</si>
  <si>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</si>
  <si>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</si>
  <si>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其他粮油事务支出</t>
  </si>
  <si>
    <t xml:space="preserve">      物资事务</t>
  </si>
  <si>
    <t xml:space="preserve">        铁路专用线</t>
  </si>
  <si>
    <t xml:space="preserve">        护库武警和民兵支出</t>
  </si>
  <si>
    <t xml:space="preserve">        物资保管与保养</t>
  </si>
  <si>
    <t xml:space="preserve">        专项贷款利息</t>
  </si>
  <si>
    <t xml:space="preserve">        物资转移</t>
  </si>
  <si>
    <t xml:space="preserve">        物资轮换</t>
  </si>
  <si>
    <t xml:space="preserve">        仓库建设</t>
  </si>
  <si>
    <t xml:space="preserve">        仓库安防</t>
  </si>
  <si>
    <t xml:space="preserve">        其他物资事务支出</t>
  </si>
  <si>
    <t xml:space="preserve">      能源储备</t>
  </si>
  <si>
    <t xml:space="preserve">        石油储备支出</t>
  </si>
  <si>
    <t xml:space="preserve">        天然铀能源储备</t>
  </si>
  <si>
    <t xml:space="preserve">        煤炭储备</t>
  </si>
  <si>
    <t xml:space="preserve">        其他能源储备</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</si>
  <si>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</si>
  <si>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</si>
  <si>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</si>
  <si>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</si>
  <si>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</si>
  <si>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</si>
  <si>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</si>
  <si>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</si>
  <si>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</si>
  <si>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</si>
  <si>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</si>
  <si>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</si>
  <si>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</si>
  <si>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</si>
  <si>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</si>
  <si>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</si>
  <si>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</si>
  <si>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其他重要商品储备支出</t>
  </si>
  <si>
    <t>227预备费</t>
  </si>
  <si>
    <t>229其他支出</t>
  </si>
  <si>
    <t xml:space="preserve">      年初预留</t>
  </si>
  <si>
    <r>
      <rPr>
        <sz val="12"/>
        <rFont val="宋体"/>
        <charset val="134"/>
      </rPr>
      <t xml:space="preserve"> </t>
    </r>
    <r>
      <rPr>
        <sz val="12"/>
        <rFont val="宋体"/>
        <charset val="134"/>
      </rPr>
      <t xml:space="preserve">        其他支出</t>
    </r>
  </si>
  <si>
    <t>232债务付息支出</t>
  </si>
  <si>
    <t xml:space="preserve">      中央政府国内债务付息支出</t>
  </si>
  <si>
    <t xml:space="preserve">      中央政府国外债务付息支出</t>
  </si>
  <si>
    <t xml:space="preserve">      地方政府一般债务付息支出</t>
  </si>
  <si>
    <r>
      <rPr>
        <sz val="12"/>
        <rFont val="宋体"/>
        <charset val="134"/>
      </rPr>
      <t xml:space="preserve">      </t>
    </r>
    <r>
      <rPr>
        <sz val="12"/>
        <rFont val="宋体"/>
        <charset val="134"/>
      </rPr>
      <t xml:space="preserve">  </t>
    </r>
    <r>
      <rPr>
        <sz val="12"/>
        <rFont val="宋体"/>
        <charset val="134"/>
      </rPr>
      <t>地方政府一般债券付息支出</t>
    </r>
  </si>
  <si>
    <r>
      <rPr>
        <sz val="12"/>
        <rFont val="宋体"/>
        <charset val="134"/>
      </rPr>
      <t xml:space="preserve">     </t>
    </r>
    <r>
      <rPr>
        <sz val="12"/>
        <rFont val="宋体"/>
        <charset val="134"/>
      </rPr>
      <t xml:space="preserve">  </t>
    </r>
    <r>
      <rPr>
        <sz val="12"/>
        <rFont val="宋体"/>
        <charset val="134"/>
      </rPr>
      <t xml:space="preserve"> 地方政府向外国政府借款付息支出</t>
    </r>
  </si>
  <si>
    <t xml:space="preserve">        地方政府向国际组织借款付息支出</t>
  </si>
  <si>
    <r>
      <rPr>
        <sz val="12"/>
        <rFont val="宋体"/>
        <charset val="134"/>
      </rPr>
      <t xml:space="preserve">      </t>
    </r>
    <r>
      <rPr>
        <sz val="12"/>
        <rFont val="宋体"/>
        <charset val="134"/>
      </rPr>
      <t xml:space="preserve">  </t>
    </r>
    <r>
      <rPr>
        <sz val="12"/>
        <rFont val="宋体"/>
        <charset val="134"/>
      </rPr>
      <t>地方政府其他一般债务付息支出</t>
    </r>
  </si>
  <si>
    <t>233债务发行费用支出</t>
  </si>
  <si>
    <t xml:space="preserve">     中央政府国内债务发行费用支出</t>
  </si>
  <si>
    <t xml:space="preserve">     中央政府国外债务发行费用支出</t>
  </si>
  <si>
    <r>
      <rPr>
        <sz val="12"/>
        <rFont val="宋体"/>
        <charset val="134"/>
      </rPr>
      <t xml:space="preserve"> </t>
    </r>
    <r>
      <rPr>
        <sz val="12"/>
        <rFont val="宋体"/>
        <charset val="134"/>
      </rPr>
      <t xml:space="preserve">    地方政府一般债务发行费用支出</t>
    </r>
  </si>
  <si>
    <t>本年支出小计</t>
  </si>
  <si>
    <t>230  转移性支出</t>
  </si>
  <si>
    <t xml:space="preserve">  23002一般性转移支付</t>
  </si>
  <si>
    <t xml:space="preserve">    2300201体制补助支出</t>
  </si>
  <si>
    <t xml:space="preserve">    2300227固定数额补助支出</t>
  </si>
  <si>
    <t xml:space="preserve">    2300298其他一般性转移支付支出</t>
  </si>
  <si>
    <r>
      <rPr>
        <b/>
        <sz val="12"/>
        <rFont val="宋体"/>
        <charset val="134"/>
      </rPr>
      <t xml:space="preserve">  2300</t>
    </r>
    <r>
      <rPr>
        <b/>
        <sz val="12"/>
        <rFont val="宋体"/>
        <charset val="134"/>
      </rPr>
      <t>6</t>
    </r>
    <r>
      <rPr>
        <b/>
        <sz val="12"/>
        <rFont val="宋体"/>
        <charset val="134"/>
      </rPr>
      <t>上解支出</t>
    </r>
  </si>
  <si>
    <t xml:space="preserve">    2300601体制上解支出</t>
  </si>
  <si>
    <t xml:space="preserve">    2300602专项上解支出</t>
  </si>
  <si>
    <t>23009 年终结余</t>
  </si>
  <si>
    <r>
      <rPr>
        <sz val="12"/>
        <rFont val="宋体"/>
        <charset val="134"/>
      </rPr>
      <t xml:space="preserve"> </t>
    </r>
    <r>
      <rPr>
        <sz val="12"/>
        <rFont val="宋体"/>
        <charset val="134"/>
      </rPr>
      <t xml:space="preserve">       净结余</t>
    </r>
  </si>
  <si>
    <r>
      <rPr>
        <sz val="12"/>
        <rFont val="宋体"/>
        <charset val="134"/>
      </rPr>
      <t xml:space="preserve"> </t>
    </r>
    <r>
      <rPr>
        <sz val="12"/>
        <rFont val="宋体"/>
        <charset val="134"/>
      </rPr>
      <t xml:space="preserve">       结转下年专款</t>
    </r>
  </si>
  <si>
    <t>23011 债务转贷支出</t>
  </si>
  <si>
    <t>231 债务还本支出</t>
  </si>
  <si>
    <t>234 安排预算稳定调节资金</t>
  </si>
  <si>
    <t>一、工资福利支出</t>
  </si>
  <si>
    <t>      基本工资</t>
  </si>
  <si>
    <t>      津贴补贴</t>
  </si>
  <si>
    <t>      奖金</t>
  </si>
  <si>
    <t>      社会保障缴费</t>
  </si>
  <si>
    <t>      伙食补助费</t>
  </si>
  <si>
    <t>      绩效工资</t>
  </si>
  <si>
    <t>      其他工资福利支出</t>
  </si>
  <si>
    <t>二、商品和服务支出</t>
  </si>
  <si>
    <t>      办公费</t>
  </si>
  <si>
    <t>      印刷费</t>
  </si>
  <si>
    <t>      咨询费</t>
  </si>
  <si>
    <t>      手续费</t>
  </si>
  <si>
    <t>      水费</t>
  </si>
  <si>
    <t>      电费</t>
  </si>
  <si>
    <t>      邮电费</t>
  </si>
  <si>
    <t>      取暖费</t>
  </si>
  <si>
    <t>      物业管理费</t>
  </si>
  <si>
    <t>      差旅费</t>
  </si>
  <si>
    <t>      因公出国（境）费用</t>
  </si>
  <si>
    <t>      维修（护）费</t>
  </si>
  <si>
    <t>      租赁费</t>
  </si>
  <si>
    <t>      会议费</t>
  </si>
  <si>
    <t>      培训费</t>
  </si>
  <si>
    <t>      公务接待费</t>
  </si>
  <si>
    <t>      专用材料费</t>
  </si>
  <si>
    <t>      被装购置费</t>
  </si>
  <si>
    <t>      专用燃料费</t>
  </si>
  <si>
    <t>      劳务费</t>
  </si>
  <si>
    <t>      委托业务费</t>
  </si>
  <si>
    <t>      工会经费</t>
  </si>
  <si>
    <t>      福利费</t>
  </si>
  <si>
    <t>      公务用车运行维护费</t>
  </si>
  <si>
    <t>      其他交通费用</t>
  </si>
  <si>
    <t>      税金及附加费用</t>
  </si>
  <si>
    <t>      其他商品和服务支出</t>
  </si>
  <si>
    <t>三、对个人和家庭的补助</t>
  </si>
  <si>
    <t>      离休费</t>
  </si>
  <si>
    <t>      退休费</t>
  </si>
  <si>
    <t>      退职（役）费</t>
  </si>
  <si>
    <t>      抚恤金</t>
  </si>
  <si>
    <t>      生活补助</t>
  </si>
  <si>
    <t>      救济费</t>
  </si>
  <si>
    <t>      医疗费</t>
  </si>
  <si>
    <t>      助学金</t>
  </si>
  <si>
    <t>      奖励金</t>
  </si>
  <si>
    <t>      住房公积金</t>
  </si>
  <si>
    <t>      提租补贴</t>
  </si>
  <si>
    <t>      购房补贴</t>
  </si>
  <si>
    <t>      采暖补贴</t>
  </si>
  <si>
    <t>      物业服务补贴</t>
  </si>
  <si>
    <t>      其他对个人和家庭的补助支出</t>
  </si>
  <si>
    <t>四、其他资本性支出</t>
  </si>
  <si>
    <t>      房屋建筑物购建</t>
  </si>
  <si>
    <t>      办公设备购置</t>
  </si>
  <si>
    <t>      专用设备购置</t>
  </si>
  <si>
    <t>      基础设施建设</t>
  </si>
  <si>
    <t>      大型修缮</t>
  </si>
  <si>
    <t>      信息网络及软件购置更新</t>
  </si>
  <si>
    <t>      公务用车购置</t>
  </si>
  <si>
    <t>      其他交通工具购置</t>
  </si>
  <si>
    <t>      其他资本性支出</t>
  </si>
  <si>
    <t>云南省德宏州陇川县本级基本支出合计</t>
  </si>
  <si>
    <t>一、云南省德宏州对陇川县转移支付</t>
  </si>
  <si>
    <t>（一）一般性转移支付</t>
  </si>
  <si>
    <t>体制补助收入</t>
  </si>
  <si>
    <t>均衡性转移支付收入</t>
  </si>
  <si>
    <t>老少边穷转移支付收入</t>
  </si>
  <si>
    <t>固定数额补助收入</t>
  </si>
  <si>
    <t>县级基本财力保障机制奖补资金收入</t>
  </si>
  <si>
    <t>结算补助收入</t>
  </si>
  <si>
    <t>企业事业单位划转补助收入</t>
  </si>
  <si>
    <t>基层公检法司转移支付收入</t>
  </si>
  <si>
    <t>城乡义务教育转移支付收入</t>
  </si>
  <si>
    <t>基本养老金转移支付收入</t>
  </si>
  <si>
    <t>城乡居民基本医疗保险转移支付收入</t>
  </si>
  <si>
    <t>农村综合改革转移支付收入</t>
  </si>
  <si>
    <t>重点生态功能区转移支付收入</t>
  </si>
  <si>
    <t>产粮（油）大县奖励资金收入</t>
  </si>
  <si>
    <t>民族地区转移支付收入</t>
  </si>
  <si>
    <t>边疆地区转移支付收入</t>
  </si>
  <si>
    <t>贫困地区转移支付收入</t>
  </si>
  <si>
    <t>其他一般性转移支付收入</t>
  </si>
  <si>
    <t>（二）专项转移支付</t>
  </si>
  <si>
    <t>二、云南省德宏州对陇川县税收返还</t>
  </si>
  <si>
    <t>所得税基数返还收入</t>
  </si>
  <si>
    <t>增值税税收返还收入</t>
  </si>
  <si>
    <t>消费税税收返还收入</t>
  </si>
  <si>
    <t>增值税五五分享税收返还收入</t>
  </si>
  <si>
    <t>其他税收返还收入</t>
  </si>
  <si>
    <t>云南省德宏州对陇川县税收返还和转移支付合计</t>
  </si>
  <si>
    <t>业务科室</t>
  </si>
  <si>
    <t>预算单位</t>
  </si>
  <si>
    <t>项目分类</t>
  </si>
  <si>
    <t>功能分类</t>
  </si>
  <si>
    <t>2018年预算数</t>
  </si>
  <si>
    <t>农业股</t>
  </si>
  <si>
    <t>陇川县农业局</t>
  </si>
  <si>
    <t>个人家庭补助</t>
  </si>
  <si>
    <t>2019999 其他一般公共服务支出</t>
  </si>
  <si>
    <t>经济建设股</t>
  </si>
  <si>
    <t>陇川县发展和改革局</t>
  </si>
  <si>
    <t>项目支出</t>
  </si>
  <si>
    <t>2299901 其他支出</t>
  </si>
  <si>
    <t>陇川县林业局</t>
  </si>
  <si>
    <t>2130209 森林生态效益补偿</t>
  </si>
  <si>
    <t>产业发展股</t>
  </si>
  <si>
    <t>陇川县教育局</t>
  </si>
  <si>
    <t>2050299 其他普通教育支出</t>
  </si>
  <si>
    <t>金融办</t>
  </si>
  <si>
    <t>陇川县工业和商务局</t>
  </si>
  <si>
    <t>2160299 其他商业流通事务支出</t>
  </si>
  <si>
    <t>2130599 其他扶贫支出</t>
  </si>
  <si>
    <t>陇川县工业园区管理委员会</t>
  </si>
  <si>
    <t>2150510 工业和信息产业支持</t>
  </si>
  <si>
    <t>陇川县人力资源和社会保障局</t>
  </si>
  <si>
    <t>商品服务支出</t>
  </si>
  <si>
    <t>2130804 创业担保贷款贴息</t>
  </si>
  <si>
    <t>预算股</t>
  </si>
  <si>
    <t>2130112 农业行业业务管理</t>
  </si>
  <si>
    <t>陇川县交通运输局</t>
  </si>
  <si>
    <t>2140401 对城市公交的补贴</t>
  </si>
  <si>
    <t>社保股</t>
  </si>
  <si>
    <t>陇川县民政局</t>
  </si>
  <si>
    <t>2081001 儿童福利</t>
  </si>
  <si>
    <t>综合股</t>
  </si>
  <si>
    <t>陇川县住房和城乡规划建设局</t>
  </si>
  <si>
    <t>2210199 其他保障性安居工程支出</t>
  </si>
  <si>
    <t>陇川县国土资源局</t>
  </si>
  <si>
    <t>2200111 地质灾害防治</t>
  </si>
  <si>
    <t>陇川县水利局</t>
  </si>
  <si>
    <t>2130316 农田水利</t>
  </si>
  <si>
    <t>陇川县章凤镇社区卫生服务中心</t>
  </si>
  <si>
    <t>2100408 基本公共卫生服务</t>
  </si>
  <si>
    <t>2130126 农村公益事业</t>
  </si>
  <si>
    <t>2080899 其他优抚支出</t>
  </si>
  <si>
    <t>陇川县民族宗教事务局</t>
  </si>
  <si>
    <t>2160219 民贸民品贷款贴息</t>
  </si>
  <si>
    <t>陇川县文体广电旅游局</t>
  </si>
  <si>
    <t>2070499 其他新闻出版广播影视支出</t>
  </si>
  <si>
    <t>2130504 农村基础设施建设</t>
  </si>
  <si>
    <t>2080199 其他人力资源和社会保障管理事务支出</t>
  </si>
  <si>
    <t>陇川县陇川农场管理委员会</t>
  </si>
  <si>
    <t>2120399 其他城乡社区公共设施支出</t>
  </si>
  <si>
    <t>2130803 农业保险保费补贴</t>
  </si>
  <si>
    <t>2082001 临时救助支出</t>
  </si>
  <si>
    <t>2220403 储备粮（油）库建设</t>
  </si>
  <si>
    <t>教科文股</t>
  </si>
  <si>
    <t>2050202 小学教育</t>
  </si>
  <si>
    <t>陇川县人民政府办公室</t>
  </si>
  <si>
    <t>2130502 一般行政管理事务</t>
  </si>
  <si>
    <t>2081501 中央自然灾害生活补助</t>
  </si>
  <si>
    <t>2101301 城乡医疗救助</t>
  </si>
  <si>
    <t>2140304 机场建设</t>
  </si>
  <si>
    <t>2101399 其他医疗救助支出</t>
  </si>
  <si>
    <t>陇川县财政局</t>
  </si>
  <si>
    <t>2220115 粮食风险基金</t>
  </si>
  <si>
    <t>2130122 农业生产支持补贴</t>
  </si>
  <si>
    <t>2129999 其他城乡社区支出</t>
  </si>
  <si>
    <t>2089901 其他社会保障和就业支出</t>
  </si>
  <si>
    <t>2080799 其他就业补助支出</t>
  </si>
  <si>
    <t>2130335 农村人畜饮水</t>
  </si>
  <si>
    <t>2210106 公共租赁住房</t>
  </si>
  <si>
    <t>2160699 其他涉外发展服务支出</t>
  </si>
  <si>
    <t>2130306 水利工程运行与维护</t>
  </si>
  <si>
    <t>2081901 城市最低生活保障金支出</t>
  </si>
  <si>
    <t>2081902 农村最低生活保障金支出</t>
  </si>
  <si>
    <t>陇川县人民医院</t>
  </si>
  <si>
    <t>2100299 其他公立医院支出</t>
  </si>
  <si>
    <t>2110501 森林管护</t>
  </si>
  <si>
    <t>2082102 农村特困人员救助供养支出</t>
  </si>
  <si>
    <t>陇川县卫生和计划生育局</t>
  </si>
  <si>
    <t>2100409 重大公共卫生专项</t>
  </si>
  <si>
    <t>2130106 科技转化与推广服务</t>
  </si>
  <si>
    <t>2130310 水土保持</t>
  </si>
  <si>
    <t>2120303 小城镇基础设施建设</t>
  </si>
  <si>
    <t>2130142 农村道路建设</t>
  </si>
  <si>
    <t>行政政法股</t>
  </si>
  <si>
    <t>陇川县公安局</t>
  </si>
  <si>
    <t>2040211 禁毒管理</t>
  </si>
  <si>
    <t>陇川县移民开发局</t>
  </si>
  <si>
    <t>2130321 大中型水库移民后期扶持专项支出</t>
  </si>
  <si>
    <t>2082602 财政对城乡居民基本养老保险基金的补助</t>
  </si>
  <si>
    <t>2110602 退耕现金</t>
  </si>
  <si>
    <t>2111301 循环经济</t>
  </si>
  <si>
    <t>陇川县麻栗坝水库管理局</t>
  </si>
  <si>
    <t>2130305 水利工程建设</t>
  </si>
  <si>
    <t>2130105 农垦运行</t>
  </si>
  <si>
    <t>2130207 森林资源管理</t>
  </si>
  <si>
    <t>2140106 公路养护</t>
  </si>
  <si>
    <t>2081004 殡葬</t>
  </si>
  <si>
    <t>2210105 农村危房改造</t>
  </si>
  <si>
    <t>2050204 高中教育</t>
  </si>
  <si>
    <t>2100202 中医（民族）医院</t>
  </si>
  <si>
    <t>2140602 车辆购置税用于农村公路建设支出</t>
  </si>
  <si>
    <t>2130316农田水利</t>
  </si>
  <si>
    <t>2130122农业生产支持补贴</t>
  </si>
  <si>
    <t>2130199其他农业支出</t>
  </si>
  <si>
    <t>2130119防灾救灾</t>
  </si>
  <si>
    <t>2012999其他群众团体事务支出</t>
  </si>
  <si>
    <t>2130152对高校毕业生到基层任职补助</t>
  </si>
  <si>
    <t>2130602土地治理</t>
  </si>
  <si>
    <t>2130207森林资源管理</t>
  </si>
  <si>
    <t>2110503政策性社会性支出补助</t>
  </si>
  <si>
    <t>2110501森林管护</t>
  </si>
  <si>
    <t>2110602退耕现金</t>
  </si>
  <si>
    <t>合计</t>
  </si>
  <si>
    <t>上年预算数</t>
  </si>
  <si>
    <t>比上年增、减情况</t>
  </si>
  <si>
    <t>增、减金额</t>
  </si>
  <si>
    <t>增、减幅度</t>
  </si>
  <si>
    <t>1.因公出国（境）费</t>
  </si>
  <si>
    <t>2.公务接待费</t>
  </si>
  <si>
    <t>3.公务用车购置及运行费</t>
  </si>
  <si>
    <t>其中：（1）公务用车购置费</t>
  </si>
  <si>
    <t xml:space="preserve">      （2）公务用车运行费</t>
  </si>
  <si>
    <t>注：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2018年陇川县“三公”经费预算安排1785万元，同比增长12.26%，其中：安排因公出国（境）费0万元，与去年持平；公务接待费782万元，同比下降3.81%，公务用车购置和运行维护费1003万元，同比增长29.08%。陇川县2018年“三公”经费同比增长的主要原因是：一是因公车平台车辆老化，需购置新的车辆保障基本运行；二是根据要求，县打私办需购置一辆打私专用车辆。</t>
  </si>
  <si>
    <t>项           目</t>
  </si>
  <si>
    <t>预算数</t>
  </si>
  <si>
    <t>执行数</t>
  </si>
  <si>
    <t>一、上两年（2016年）末地方政府一般债务余额实际数</t>
  </si>
  <si>
    <t>二、上一年（2017年）年末地方政府一般债务限额</t>
  </si>
  <si>
    <t>三、上一年（2017年）地方政府一般债券发行额</t>
  </si>
  <si>
    <t>四、上一年（2017年）地方政府一般债券还本额</t>
  </si>
  <si>
    <t>五、上一年（2017年）末地方政府一般债务余额预计执行数</t>
  </si>
  <si>
    <t>六、2018年（本年）地方政府一般债务新增限额</t>
  </si>
  <si>
    <t>七、2018年（本年）末地方政府一般债务限额</t>
  </si>
  <si>
    <t>四、上一年（2017年）地方政府一般债券转贷额</t>
  </si>
  <si>
    <t>五、上一年（2017年）地方政府一般债券还本额</t>
  </si>
  <si>
    <t>六、上一年（2017年）末地方政府一般债务余额预计执行数</t>
  </si>
  <si>
    <t>七、2018年（本年）地方政府一般债务新增限额</t>
  </si>
  <si>
    <t>八、2018年（本年）末地方政府一般债务限额</t>
  </si>
  <si>
    <r>
      <rPr>
        <sz val="16"/>
        <rFont val="方正小标宋简体"/>
        <charset val="134"/>
      </rPr>
      <t xml:space="preserve">1-10  </t>
    </r>
    <r>
      <rPr>
        <b/>
        <sz val="18"/>
        <rFont val="宋体"/>
        <charset val="134"/>
      </rPr>
      <t>云南省德宏州陇川县政府一般债务分地区限额表</t>
    </r>
  </si>
  <si>
    <t>地区</t>
  </si>
  <si>
    <r>
      <rPr>
        <b/>
        <sz val="12"/>
        <color theme="1"/>
        <rFont val="宋体"/>
        <charset val="134"/>
      </rPr>
      <t>2018</t>
    </r>
    <r>
      <rPr>
        <b/>
        <sz val="12"/>
        <color indexed="8"/>
        <rFont val="宋体"/>
        <charset val="134"/>
      </rPr>
      <t>年限额</t>
    </r>
  </si>
  <si>
    <t>陇川县本级</t>
  </si>
  <si>
    <t>陇川县章凤镇</t>
  </si>
  <si>
    <t>陇川县城子镇</t>
  </si>
  <si>
    <t>陇川县陇把镇</t>
  </si>
  <si>
    <t>陇川县景罕镇</t>
  </si>
  <si>
    <t>陇川县户撒乡</t>
  </si>
  <si>
    <t>陇川县清平乡</t>
  </si>
  <si>
    <t>陇川县护国乡</t>
  </si>
  <si>
    <t>陇川县王子树乡</t>
  </si>
  <si>
    <t>陇川县勐约乡</t>
  </si>
  <si>
    <t>陇川县合计</t>
  </si>
  <si>
    <t>三、上一年（2017年）地方政府一般债券发行额（省政府转贷）</t>
  </si>
  <si>
    <t>六、上一年（2017年）末地方政府一般债务余额预计执行数数</t>
  </si>
  <si>
    <t>经济科目名称</t>
  </si>
  <si>
    <t>2017年快报数</t>
  </si>
  <si>
    <t>比2017年快报数增幅</t>
  </si>
  <si>
    <t>机关工资福利支出</t>
  </si>
  <si>
    <r>
      <rPr>
        <sz val="11"/>
        <color indexed="8"/>
        <rFont val="宋体"/>
        <charset val="134"/>
      </rPr>
      <t xml:space="preserve"> </t>
    </r>
    <r>
      <rPr>
        <sz val="11"/>
        <color indexed="8"/>
        <rFont val="宋体"/>
        <charset val="134"/>
      </rPr>
      <t xml:space="preserve"> </t>
    </r>
    <r>
      <rPr>
        <sz val="11"/>
        <color indexed="8"/>
        <rFont val="宋体"/>
        <charset val="134"/>
      </rPr>
      <t>工资奖金津补贴</t>
    </r>
  </si>
  <si>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</si>
  <si>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</si>
  <si>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</si>
  <si>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</si>
  <si>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</si>
  <si>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</si>
  <si>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</si>
  <si>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r>
      <rPr>
        <sz val="11"/>
        <color indexed="8"/>
        <rFont val="宋体"/>
        <charset val="134"/>
      </rPr>
      <t xml:space="preserve"> </t>
    </r>
    <r>
      <rPr>
        <sz val="11"/>
        <color indexed="8"/>
        <rFont val="宋体"/>
        <charset val="134"/>
      </rPr>
      <t xml:space="preserve"> </t>
    </r>
    <r>
      <rPr>
        <sz val="11"/>
        <color indexed="8"/>
        <rFont val="宋体"/>
        <charset val="134"/>
      </rPr>
      <t>专用材料购置费</t>
    </r>
  </si>
  <si>
    <t xml:space="preserve">  委托业务费  </t>
  </si>
  <si>
    <t xml:space="preserve">  公务接待费</t>
  </si>
  <si>
    <t xml:space="preserve">  因公出国（境）费用</t>
  </si>
  <si>
    <t xml:space="preserve">  公务用车运行维护费</t>
  </si>
  <si>
    <t xml:space="preserve">  维修（护）费</t>
  </si>
  <si>
    <t xml:space="preserve">  其他商品和服务支出</t>
  </si>
  <si>
    <t>对事业单位经常性补助</t>
  </si>
  <si>
    <t xml:space="preserve">  工资福利支出</t>
  </si>
  <si>
    <t xml:space="preserve">  商品和服务支出</t>
  </si>
  <si>
    <t xml:space="preserve">  其他对事业单位补助</t>
  </si>
  <si>
    <t>对个人和家庭的补助</t>
  </si>
  <si>
    <r>
      <rPr>
        <sz val="11"/>
        <color indexed="8"/>
        <rFont val="宋体"/>
        <charset val="134"/>
      </rPr>
      <t xml:space="preserve"> </t>
    </r>
    <r>
      <rPr>
        <sz val="11"/>
        <color indexed="8"/>
        <rFont val="宋体"/>
        <charset val="134"/>
      </rPr>
      <t xml:space="preserve"> </t>
    </r>
    <r>
      <rPr>
        <sz val="11"/>
        <color indexed="8"/>
        <rFont val="宋体"/>
        <charset val="134"/>
      </rPr>
      <t>社会福利和救助</t>
    </r>
  </si>
  <si>
    <t xml:space="preserve">  助学金</t>
  </si>
  <si>
    <t xml:space="preserve">  个人农业生产补贴</t>
  </si>
  <si>
    <t xml:space="preserve">  离退休费</t>
  </si>
  <si>
    <t xml:space="preserve">  其他对个人和家庭的补助</t>
  </si>
  <si>
    <t>债务利息及费用支出</t>
  </si>
  <si>
    <t xml:space="preserve"> 上下级政府间转移性支出</t>
  </si>
  <si>
    <t xml:space="preserve"> 援助其他地区支出</t>
  </si>
  <si>
    <t xml:space="preserve"> 债务转贷</t>
  </si>
  <si>
    <t xml:space="preserve"> 调出资金</t>
  </si>
  <si>
    <t>预备费及预留</t>
  </si>
  <si>
    <t xml:space="preserve"> 预备费</t>
  </si>
  <si>
    <t xml:space="preserve"> 预留</t>
  </si>
  <si>
    <t>支  出  合  计</t>
  </si>
  <si>
    <t>上年结转收入</t>
  </si>
  <si>
    <t>本年可安排资金数</t>
  </si>
  <si>
    <t>一、农网还贷资金收入</t>
  </si>
  <si>
    <t>五、新型墙体材料专项基金收入</t>
  </si>
  <si>
    <t>十、国有土地收益基金收入</t>
  </si>
  <si>
    <t>十一、农业土地开发资金收入</t>
  </si>
  <si>
    <t>十二、国有土地使用权出让收入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</si>
  <si>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</si>
  <si>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</si>
  <si>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</si>
  <si>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</si>
  <si>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</si>
  <si>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十三、大中型水库库区基金收入</t>
  </si>
  <si>
    <t>十四、彩票公益金收入</t>
  </si>
  <si>
    <t xml:space="preserve">  福利彩票公益金收入</t>
  </si>
  <si>
    <t xml:space="preserve">  体育彩票公益金收入</t>
  </si>
  <si>
    <t>十五、城市基础设施配套费收入</t>
  </si>
  <si>
    <t>十六、小型水库移民扶助基金收入</t>
  </si>
  <si>
    <t>十七、国家重大水利工程建设基金收入</t>
  </si>
  <si>
    <t xml:space="preserve">  省级重大水利工程建设资金</t>
  </si>
  <si>
    <t>十八、车辆通行费</t>
  </si>
  <si>
    <t>十九、污水处理费收入</t>
  </si>
  <si>
    <t>二十、彩票发行机构和彩票销售机构的业务费用</t>
  </si>
  <si>
    <t>二十一、其他政府性基金收入</t>
  </si>
  <si>
    <t>本年收入小计</t>
  </si>
  <si>
    <r>
      <rPr>
        <sz val="12"/>
        <color theme="1"/>
        <rFont val="宋体"/>
        <charset val="134"/>
        <scheme val="minor"/>
      </rPr>
      <t xml:space="preserve">  </t>
    </r>
    <r>
      <rPr>
        <sz val="12"/>
        <color indexed="8"/>
        <rFont val="宋体"/>
        <charset val="134"/>
      </rPr>
      <t>地方政府债务收入</t>
    </r>
  </si>
  <si>
    <r>
      <rPr>
        <sz val="12"/>
        <color theme="1"/>
        <rFont val="宋体"/>
        <charset val="134"/>
        <scheme val="minor"/>
      </rPr>
      <t xml:space="preserve">      </t>
    </r>
    <r>
      <rPr>
        <sz val="12"/>
        <color indexed="8"/>
        <rFont val="宋体"/>
        <charset val="134"/>
      </rPr>
      <t>其中：新增专项债务收入</t>
    </r>
  </si>
  <si>
    <r>
      <rPr>
        <sz val="12"/>
        <color theme="1"/>
        <rFont val="宋体"/>
        <charset val="134"/>
        <scheme val="minor"/>
      </rPr>
      <t xml:space="preserve">        </t>
    </r>
    <r>
      <rPr>
        <sz val="12"/>
        <color indexed="8"/>
        <rFont val="宋体"/>
        <charset val="134"/>
      </rPr>
      <t xml:space="preserve">    置换专项债券收入</t>
    </r>
  </si>
  <si>
    <t>转移性收入</t>
  </si>
  <si>
    <t xml:space="preserve">            其中：转移性收入</t>
  </si>
  <si>
    <t xml:space="preserve">                  上年结余</t>
  </si>
  <si>
    <t>一、文化体育与传媒支出</t>
  </si>
  <si>
    <t xml:space="preserve">  国家电影事业发展专项资金及对应专项债务收入安排的支出</t>
  </si>
  <si>
    <t xml:space="preserve">    资助国产影片放映</t>
  </si>
  <si>
    <t xml:space="preserve">    资助城市影院</t>
  </si>
  <si>
    <t xml:space="preserve">    资助少数民族电影译制</t>
  </si>
  <si>
    <t xml:space="preserve">    其他国家电影事业发展专项资金支出</t>
  </si>
  <si>
    <t>二、社会保障和就业支出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</si>
  <si>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</si>
  <si>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</si>
  <si>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</si>
  <si>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</si>
  <si>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小型水库移民扶助基金及对应专项债务收入安排的支出</t>
  </si>
  <si>
    <t xml:space="preserve">    其他小型水库移民扶助基金支出</t>
  </si>
  <si>
    <t>三、节能环保支出</t>
  </si>
  <si>
    <t xml:space="preserve">  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</si>
  <si>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</si>
  <si>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</si>
  <si>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</si>
  <si>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</si>
  <si>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</si>
  <si>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四、城乡社区支出</t>
  </si>
  <si>
    <t xml:space="preserve">  国有土地使用权出让收入及对应专项债务收入安排的支出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</si>
  <si>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</si>
  <si>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</si>
  <si>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</si>
  <si>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</si>
  <si>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</si>
  <si>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</si>
  <si>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</si>
  <si>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</si>
  <si>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</si>
  <si>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</si>
  <si>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保障性住房租金补贴</t>
  </si>
  <si>
    <t xml:space="preserve">    其他国有土地使用权出让收入安排的支出</t>
  </si>
  <si>
    <t xml:space="preserve">  城市公用事业附加及对应专项债务收入安排的支出</t>
  </si>
  <si>
    <t xml:space="preserve">    城市公共设施</t>
  </si>
  <si>
    <t xml:space="preserve">    城市环境卫生</t>
  </si>
  <si>
    <t xml:space="preserve">    公有房屋</t>
  </si>
  <si>
    <t xml:space="preserve">    城市防洪</t>
  </si>
  <si>
    <t xml:space="preserve">    其他城市公用事业附加安排的支出</t>
  </si>
  <si>
    <t xml:space="preserve">  国有土地收益基金及对应专项债务收入安排的支出</t>
  </si>
  <si>
    <t xml:space="preserve">    其他国有土地收益基金支出</t>
  </si>
  <si>
    <t xml:space="preserve">  农业土地开发资金及对应专项债务收入安排的支出</t>
  </si>
  <si>
    <t xml:space="preserve">  新增建设用地有偿使用费及对应专项债务收入安排的支出</t>
  </si>
  <si>
    <t xml:space="preserve">    耕地开发专项支出</t>
  </si>
  <si>
    <t xml:space="preserve">    基本农田建设和保护支出</t>
  </si>
  <si>
    <t xml:space="preserve">    土地整理支出</t>
  </si>
  <si>
    <t xml:space="preserve">    用于地震灾后恢复重建的支出</t>
  </si>
  <si>
    <t xml:space="preserve">    其他新增建设用地有偿使用费安排的支出</t>
  </si>
  <si>
    <t xml:space="preserve">  城市基础设施配套费及对应专项债务收入安排的支出</t>
  </si>
  <si>
    <t xml:space="preserve">    其他城市基础设施配套费安排的支出</t>
  </si>
  <si>
    <t xml:space="preserve">  污水处理费收入及对应专项债务收入安排的支出</t>
  </si>
  <si>
    <t>五、农林水支出</t>
  </si>
  <si>
    <t xml:space="preserve">  大中型水库库区基金及对应专项债务收入安排的支出</t>
  </si>
  <si>
    <t xml:space="preserve">    解决移民遗留问题</t>
  </si>
  <si>
    <t xml:space="preserve">    库区防护工程维护</t>
  </si>
  <si>
    <t xml:space="preserve">    其他大中型水库库区基金支出</t>
  </si>
  <si>
    <t xml:space="preserve">  国家重大水利工程建设基金及对应专项债务收入安排的支出</t>
  </si>
  <si>
    <t xml:space="preserve">    地方重大水利工程建设</t>
  </si>
  <si>
    <t xml:space="preserve">    其他重大水利工程建设基金支出</t>
  </si>
  <si>
    <t>六、交通运输支出</t>
  </si>
  <si>
    <t xml:space="preserve">  车辆通行费及对应专项债务收入安排的支出</t>
  </si>
  <si>
    <t xml:space="preserve">    公路还贷</t>
  </si>
  <si>
    <t xml:space="preserve">    政府还贷公路养护</t>
  </si>
  <si>
    <t xml:space="preserve">    政府还贷公路管理</t>
  </si>
  <si>
    <t xml:space="preserve">    其他车辆通行费安排的支出</t>
  </si>
  <si>
    <t xml:space="preserve">  港口建设费及对应债务收入安排的支出</t>
  </si>
  <si>
    <t xml:space="preserve">    港口设施</t>
  </si>
  <si>
    <t xml:space="preserve">    航道建设和维护</t>
  </si>
  <si>
    <t xml:space="preserve">    航运保障系统建设</t>
  </si>
  <si>
    <t xml:space="preserve">    其他港口建设费安排的支出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</si>
  <si>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</si>
  <si>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</si>
  <si>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</si>
  <si>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</si>
  <si>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</si>
  <si>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</si>
  <si>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</si>
  <si>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</si>
  <si>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</si>
  <si>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民航发展基金支出</t>
  </si>
  <si>
    <t xml:space="preserve">    民航机场建设</t>
  </si>
  <si>
    <t xml:space="preserve">    空管系统建设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</si>
  <si>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</si>
  <si>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</si>
  <si>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</si>
  <si>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</si>
  <si>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</si>
  <si>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</si>
  <si>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七、资源勘探信息等支出</t>
  </si>
  <si>
    <t xml:space="preserve">  新型墙体材料专项基金及对应专项债务收入安排的支出</t>
  </si>
  <si>
    <t xml:space="preserve">    技改贴息和补助</t>
  </si>
  <si>
    <t xml:space="preserve">    技术研发和推广</t>
  </si>
  <si>
    <t xml:space="preserve">    示范项目补贴</t>
  </si>
  <si>
    <t xml:space="preserve">    宣传和培训</t>
  </si>
  <si>
    <t xml:space="preserve">    其他新型墙体材料专项基金支出</t>
  </si>
  <si>
    <t xml:space="preserve">  农网还贷资金支出</t>
  </si>
  <si>
    <t xml:space="preserve">    地方农网还贷资金支出</t>
  </si>
  <si>
    <t xml:space="preserve">    其他农网还贷资金支出</t>
  </si>
  <si>
    <t>八、商业服务业等支出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</si>
  <si>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</si>
  <si>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</si>
  <si>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</si>
  <si>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</si>
  <si>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</si>
  <si>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</si>
  <si>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九、其他支出</t>
  </si>
  <si>
    <t xml:space="preserve">  其他政府性基金及对应专项债务收入安排的支出</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</si>
  <si>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</si>
  <si>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</si>
  <si>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</si>
  <si>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</si>
  <si>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</si>
  <si>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</si>
  <si>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</si>
  <si>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</si>
  <si>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</si>
  <si>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彩票公益金及对应专项债务收入安排的支出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</si>
  <si>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</si>
  <si>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</si>
  <si>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</si>
  <si>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</si>
  <si>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</si>
  <si>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</si>
  <si>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</si>
  <si>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</si>
  <si>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用于城乡医疗救助的彩票公益金支出</t>
  </si>
  <si>
    <t xml:space="preserve">    用于其他社会公益事业的彩票公益金支出</t>
  </si>
  <si>
    <t>十、债务付息支出</t>
  </si>
  <si>
    <t xml:space="preserve">    地方政府专项债务付息支出</t>
  </si>
  <si>
    <t>十一、债务发行费用支出</t>
  </si>
  <si>
    <r>
      <rPr>
        <sz val="11"/>
        <color theme="1"/>
        <rFont val="宋体"/>
        <charset val="134"/>
        <scheme val="minor"/>
      </rPr>
      <t xml:space="preserve">  </t>
    </r>
    <r>
      <rPr>
        <sz val="11"/>
        <color indexed="8"/>
        <rFont val="宋体"/>
        <charset val="134"/>
      </rPr>
      <t xml:space="preserve">  地方政府专项债务发行费用支出</t>
    </r>
  </si>
  <si>
    <r>
      <rPr>
        <b/>
        <sz val="11"/>
        <color theme="1"/>
        <rFont val="宋体"/>
        <charset val="134"/>
        <scheme val="minor"/>
      </rPr>
      <t xml:space="preserve"> </t>
    </r>
    <r>
      <rPr>
        <b/>
        <sz val="11"/>
        <color indexed="8"/>
        <rFont val="宋体"/>
        <charset val="134"/>
      </rPr>
      <t xml:space="preserve">   地方政府专项债务还本支出</t>
    </r>
  </si>
  <si>
    <r>
      <rPr>
        <b/>
        <sz val="11"/>
        <color theme="1"/>
        <rFont val="宋体"/>
        <charset val="134"/>
        <scheme val="minor"/>
      </rPr>
      <t xml:space="preserve">     </t>
    </r>
    <r>
      <rPr>
        <b/>
        <sz val="11"/>
        <color indexed="8"/>
        <rFont val="宋体"/>
        <charset val="134"/>
      </rPr>
      <t xml:space="preserve">   其中：置换专项债券还本支出</t>
    </r>
  </si>
  <si>
    <r>
      <rPr>
        <b/>
        <sz val="11"/>
        <color theme="1"/>
        <rFont val="宋体"/>
        <charset val="134"/>
        <scheme val="minor"/>
      </rPr>
      <t xml:space="preserve">          </t>
    </r>
    <r>
      <rPr>
        <b/>
        <sz val="11"/>
        <color indexed="8"/>
        <rFont val="宋体"/>
        <charset val="134"/>
      </rPr>
      <t xml:space="preserve">    政府性基金预算收入还本支出</t>
    </r>
  </si>
  <si>
    <t xml:space="preserve">           其中：专项上解支出</t>
  </si>
  <si>
    <t xml:space="preserve">                 调出资金</t>
  </si>
  <si>
    <t xml:space="preserve">                 年终结余</t>
  </si>
  <si>
    <t>资金性质</t>
  </si>
  <si>
    <t>指标来源</t>
  </si>
  <si>
    <t xml:space="preserve">2-6  云南省德宏州陇川县政府专项债务限额和余额情况表 </t>
  </si>
  <si>
    <t>一、2017年末地方政府专项债务余额实际数</t>
  </si>
  <si>
    <t>二、2017年末地方政府专项债务余额限额</t>
  </si>
  <si>
    <t>三、2017年地方政府专项债务发行额</t>
  </si>
  <si>
    <t>四、2017年地方政府专项债务还本额</t>
  </si>
  <si>
    <t>五、2018年末地方政府专项债务余额预计执行数</t>
  </si>
  <si>
    <t>项        目</t>
  </si>
  <si>
    <t xml:space="preserve">  利润收入</t>
  </si>
  <si>
    <t xml:space="preserve">     烟草企业利润收入</t>
  </si>
  <si>
    <t xml:space="preserve">     石油石化企业利润收入</t>
  </si>
  <si>
    <t xml:space="preserve">     电力企业利润收入</t>
  </si>
  <si>
    <t xml:space="preserve">     电信企业利润收入</t>
  </si>
  <si>
    <t xml:space="preserve">     煤炭企业利润收入</t>
  </si>
  <si>
    <t xml:space="preserve">     有色冶金采掘企业利润收入</t>
  </si>
  <si>
    <t xml:space="preserve">     钢铁企业利润收入</t>
  </si>
  <si>
    <t xml:space="preserve">     化工企业利润收入</t>
  </si>
  <si>
    <t xml:space="preserve">     运输企业利润收入</t>
  </si>
  <si>
    <t xml:space="preserve">     电子企业利润收入</t>
  </si>
  <si>
    <t xml:space="preserve">     机械企业利润收入</t>
  </si>
  <si>
    <t xml:space="preserve">     投资服务企业利润收入</t>
  </si>
  <si>
    <t xml:space="preserve">     纺织轻工企业利润收入</t>
  </si>
  <si>
    <t xml:space="preserve">     贸易企业利润收入</t>
  </si>
  <si>
    <t xml:space="preserve">     建筑施工企业利润收入</t>
  </si>
  <si>
    <t xml:space="preserve">     房地产企业利润收入</t>
  </si>
  <si>
    <t xml:space="preserve">     建材企业利润收入</t>
  </si>
  <si>
    <t xml:space="preserve">     境外企业利润收入</t>
  </si>
  <si>
    <t xml:space="preserve">     对外合作企业利润收入</t>
  </si>
  <si>
    <t xml:space="preserve">     医药企业利润收入</t>
  </si>
  <si>
    <t xml:space="preserve">     农林牧渔企业利润收入</t>
  </si>
  <si>
    <t xml:space="preserve">     邮政企业利润收入</t>
  </si>
  <si>
    <t xml:space="preserve">     军工企业利润收入</t>
  </si>
  <si>
    <t xml:space="preserve">     转制科研院所利润收入</t>
  </si>
  <si>
    <t xml:space="preserve">     地质勘查企业利润收入</t>
  </si>
  <si>
    <t xml:space="preserve">     卫生体育福利企业利润收入</t>
  </si>
  <si>
    <t xml:space="preserve">     教育文化广播企业利润收入</t>
  </si>
  <si>
    <t xml:space="preserve">     科学研究企业利润收入</t>
  </si>
  <si>
    <t xml:space="preserve">     机关社团所属企业利润收入</t>
  </si>
  <si>
    <t xml:space="preserve">     金融企业利润收入（国资预算）</t>
  </si>
  <si>
    <t xml:space="preserve">     其他国有资本经营预算企业利润收入</t>
  </si>
  <si>
    <t xml:space="preserve">  股利、股息收入</t>
  </si>
  <si>
    <r>
      <rPr>
        <sz val="11"/>
        <rFont val="宋体"/>
        <charset val="134"/>
      </rPr>
      <t xml:space="preserve">     </t>
    </r>
    <r>
      <rPr>
        <sz val="10"/>
        <rFont val="宋体"/>
        <charset val="134"/>
      </rPr>
      <t>国有控股公司股利、股息收入</t>
    </r>
  </si>
  <si>
    <r>
      <rPr>
        <sz val="11"/>
        <rFont val="宋体"/>
        <charset val="134"/>
      </rPr>
      <t xml:space="preserve">     </t>
    </r>
    <r>
      <rPr>
        <sz val="10"/>
        <rFont val="宋体"/>
        <charset val="134"/>
      </rPr>
      <t>国有参股公司股利、股息收入</t>
    </r>
  </si>
  <si>
    <r>
      <rPr>
        <sz val="11"/>
        <rFont val="宋体"/>
        <charset val="134"/>
      </rPr>
      <t xml:space="preserve">     </t>
    </r>
    <r>
      <rPr>
        <sz val="10"/>
        <rFont val="宋体"/>
        <charset val="134"/>
      </rPr>
      <t>其他国有资本经营预算企业股利、股息收入</t>
    </r>
  </si>
  <si>
    <t xml:space="preserve">  产权转让收入</t>
  </si>
  <si>
    <r>
      <rPr>
        <sz val="11"/>
        <rFont val="宋体"/>
        <charset val="134"/>
      </rPr>
      <t xml:space="preserve">     </t>
    </r>
    <r>
      <rPr>
        <sz val="10"/>
        <rFont val="宋体"/>
        <charset val="134"/>
      </rPr>
      <t>国有股权、股份转让收入</t>
    </r>
  </si>
  <si>
    <r>
      <rPr>
        <sz val="11"/>
        <rFont val="宋体"/>
        <charset val="134"/>
      </rPr>
      <t xml:space="preserve">     </t>
    </r>
    <r>
      <rPr>
        <sz val="10"/>
        <rFont val="宋体"/>
        <charset val="134"/>
      </rPr>
      <t>国有独资企业产权转让收入</t>
    </r>
  </si>
  <si>
    <r>
      <rPr>
        <sz val="11"/>
        <rFont val="宋体"/>
        <charset val="134"/>
      </rPr>
      <t xml:space="preserve">     </t>
    </r>
    <r>
      <rPr>
        <sz val="10"/>
        <rFont val="宋体"/>
        <charset val="134"/>
      </rPr>
      <t>其他国有资本经营预算企业产权转让收入</t>
    </r>
  </si>
  <si>
    <t xml:space="preserve">  清算收入</t>
  </si>
  <si>
    <r>
      <rPr>
        <sz val="11"/>
        <rFont val="宋体"/>
        <charset val="134"/>
      </rPr>
      <t xml:space="preserve">     </t>
    </r>
    <r>
      <rPr>
        <sz val="10"/>
        <rFont val="宋体"/>
        <charset val="134"/>
      </rPr>
      <t>国有股权、股份清算收入</t>
    </r>
  </si>
  <si>
    <r>
      <rPr>
        <sz val="11"/>
        <rFont val="宋体"/>
        <charset val="134"/>
      </rPr>
      <t xml:space="preserve">     </t>
    </r>
    <r>
      <rPr>
        <sz val="10"/>
        <rFont val="宋体"/>
        <charset val="134"/>
      </rPr>
      <t>国有独资企业清算收入</t>
    </r>
  </si>
  <si>
    <r>
      <rPr>
        <sz val="11"/>
        <rFont val="宋体"/>
        <charset val="134"/>
      </rPr>
      <t xml:space="preserve">     </t>
    </r>
    <r>
      <rPr>
        <sz val="10"/>
        <rFont val="宋体"/>
        <charset val="134"/>
      </rPr>
      <t>其他国有资本经营预算企业清算收入</t>
    </r>
  </si>
  <si>
    <t>五、国有资本经营预算转移支付收入</t>
  </si>
  <si>
    <t xml:space="preserve">     国有资本经营预算转移支付收入</t>
  </si>
  <si>
    <t>六、其他国有资本经营预算收入</t>
  </si>
  <si>
    <t>本年收入合计</t>
  </si>
  <si>
    <t>上级补助收入</t>
  </si>
  <si>
    <t>账务调整收入</t>
  </si>
  <si>
    <t>收 入 总 计</t>
  </si>
  <si>
    <t>一、解决历史遗留问题及改革成本支出</t>
  </si>
  <si>
    <t>二、国有企业资本金注入</t>
  </si>
  <si>
    <t>三、国有企业政策性补贴</t>
  </si>
  <si>
    <t>四、金融国有资本经营预算支出</t>
  </si>
  <si>
    <t>五、国有资本经营预算转移支付支出</t>
  </si>
  <si>
    <t>六、其他国有资本经营预算支出</t>
  </si>
  <si>
    <t>本年支出合计</t>
  </si>
  <si>
    <t>补助下级支出</t>
  </si>
  <si>
    <t>调出资金</t>
  </si>
  <si>
    <t>结转下年</t>
  </si>
  <si>
    <t>支出总计</t>
  </si>
  <si>
    <t>项   目</t>
  </si>
  <si>
    <t xml:space="preserve">              调出资金</t>
  </si>
  <si>
    <t>企业职工养老保险基金收入</t>
  </si>
  <si>
    <t>机关事业单位基本养老保险基金收入</t>
  </si>
  <si>
    <t>失业保险基金收入</t>
  </si>
  <si>
    <t>城镇职工基本医疗保险基金收入</t>
  </si>
  <si>
    <t>工伤保险基金收入</t>
  </si>
  <si>
    <t>生育保险基金收入</t>
  </si>
  <si>
    <t>城乡居民基本养老保险基金收入</t>
  </si>
  <si>
    <t>居民基本医疗保险基金收入</t>
  </si>
  <si>
    <t xml:space="preserve">    调剂金收入</t>
  </si>
  <si>
    <t xml:space="preserve">        上级补助收入</t>
  </si>
  <si>
    <t xml:space="preserve">        下级上解收入</t>
  </si>
  <si>
    <r>
      <rPr>
        <sz val="12"/>
        <color theme="1"/>
        <rFont val="宋体"/>
        <charset val="134"/>
        <scheme val="minor"/>
      </rPr>
      <t xml:space="preserve"> </t>
    </r>
    <r>
      <rPr>
        <sz val="12"/>
        <color indexed="8"/>
        <rFont val="宋体"/>
        <charset val="134"/>
      </rPr>
      <t xml:space="preserve">       </t>
    </r>
    <r>
      <rPr>
        <sz val="12"/>
        <color indexed="8"/>
        <rFont val="宋体"/>
        <charset val="134"/>
      </rPr>
      <t>上年结余</t>
    </r>
  </si>
  <si>
    <t>企业职工养老保险基金支出</t>
  </si>
  <si>
    <t>机关事业单位基本养老保险基金支出</t>
  </si>
  <si>
    <t>失业保险基金支出</t>
  </si>
  <si>
    <t>城镇职工基本医疗保险基金支出</t>
  </si>
  <si>
    <t>工伤保险基金支出</t>
  </si>
  <si>
    <t>生育保险基金支出</t>
  </si>
  <si>
    <t>城乡居民基本养老保险基金支出</t>
  </si>
  <si>
    <t>居民基本医疗保险基金支出</t>
  </si>
  <si>
    <t xml:space="preserve">  调剂金支出</t>
  </si>
  <si>
    <r>
      <rPr>
        <sz val="12"/>
        <rFont val="宋体"/>
        <charset val="134"/>
      </rPr>
      <t xml:space="preserve">      补助下级支出</t>
    </r>
  </si>
  <si>
    <r>
      <rPr>
        <sz val="12"/>
        <rFont val="宋体"/>
        <charset val="134"/>
      </rPr>
      <t xml:space="preserve">      上解上级支出</t>
    </r>
  </si>
  <si>
    <r>
      <rPr>
        <sz val="12"/>
        <color theme="1"/>
        <rFont val="宋体"/>
        <charset val="134"/>
        <scheme val="minor"/>
      </rPr>
      <t xml:space="preserve"> </t>
    </r>
    <r>
      <rPr>
        <sz val="12"/>
        <color indexed="8"/>
        <rFont val="宋体"/>
        <charset val="134"/>
      </rPr>
      <t xml:space="preserve">     年终结余</t>
    </r>
  </si>
  <si>
    <t>重点工作</t>
  </si>
  <si>
    <t>2017年工作重点及工作情况</t>
  </si>
  <si>
    <t>深入推
进改革</t>
  </si>
  <si>
    <t xml:space="preserve">一是优化支出结构，保重点压一般。结合县委、县政府施政目标和宏观调控要求，调整和优化支出结构，改变部分项目只增不减的固化格局，集中财力加大对供给侧结构性改革、招商引资工程、精准扶贫等民生工程、重要政策和重点项目的支持力度。坚持厉行节约，从严控制一般性支出，严格执行会议、培训、差旅、接待等经费管理规定。从严控制“三公”经费预算，加强对因公出国（境）、公务接待、公务用车等方面支出事项的审批管理。
二是加强资金统筹，盘活用好存量资金。加强财政拨款结转资金管理，充分预计年底结转资金规模，加大结转资金与年度预算的统筹力度。对预计形成较多结转或者结余资金的支出，及时调减当年预算支出。从严落实统筹资金管理规定，对部门和单位年末结余资金，连续2年未用完的中央、省、州转移支付结转资金以及县级财政预算安排的超过1年的结转资金，按照规定由县财政收回统筹安排。对2017年存量资金消化不力或者年终结转规模较大的部门和单位，适当减少2018年财政拨款预算资金安排。
三是实施中期规划，强化预算约束机制。各乡镇、农场管委会、县直各单位要按照“统筹当前长远、坚持问题导向、强化保障重点、统筹财力配置、强化约束机制”的原则，结合全县“十三五”规划的实施以及未来3年涉及财政收支的重大改革和政策事项，科学合理编制2018年财政预算和2018—2020年财政支出规划（以下简称3年支出规划）。加强3年支出规划的指引和约束作用，凡是涉及财政政策和资金支持的部门、行业规划，都要与3年支出规划相衔接。单位年度预算编制必须在3年支出规划框架下进行，除县委、县政府出台的重大政策新增支出外，各单位当年新增支出需求原则上纳入下年度预算。
四是规范项目管理，加强项目预算评审。结合部门和单位职能和管理需要，规范项目设置，实行分类、分级管理。提前做好项目储备。加大项目精简整合力度，严格控制项目个数，对部门和单位内部功能相同、用途相近的项目进行整合归并，避免同类支出管理“碎片化”。
五是强化绩效管理，提高资金使用效益。加快构建以绩效目标实现为导向、以绩效评价为手段、以结果应用为保障的全过程预算绩效管理体系。强化预算绩效目标管理，各单位在编报2018年财政预算时，所有纳入预算安排的项目都要编报项目支出绩效目标，并同步编制部门整体支出绩效目标。加强绩效指标和标准体系建设，研究制定符合本单位和行业特点的项目绩效指标和标准。
六是加大预算公开力度，提高预算透明度。认真贯彻落实《中共中央办公厅 国务院办公厅关于进一步推进预算公开工作的意见》（中办发〔2016〕13号）精神，全面推进部门预算信息公开，强化部门和单位主体责任，健全信息披露机制，做好舆论宣传和相关解释工作。2018年全县各预算单位除涉密信息外所有预算部门均要公开部门预算及财政拨款安排的“三公”经费预算，并按支出功能分类细化到项级科目，基本支出按支出经济分类细化到款级科目。结合工作进展情况，推进部门重点项目预算、政府采购预算、政府购买服务、预算绩效等信息公开。
七是加强政府采购管理，推进政府购买服务。各预算单位是政府采购预算编制和执行的主体，对编制和执行结果负责。自2018年起，全县各预算单位均完整、准确编制年度政府采购预算，依法依规开展政府采购活动，无政府采购预算的年度内不得进行采购事项。
八是强化收支管理，做实年初预算。细化预算编制，提高年初预算到位率。在确保“三保”支出需求的前提下按照轻重缓急需求安排事业发展需要，确保支出进度如期、如实推进，进一步促进预算与决算有效衔接。
</t>
  </si>
</sst>
</file>

<file path=xl/styles.xml><?xml version="1.0" encoding="utf-8"?>
<styleSheet xmlns="http://schemas.openxmlformats.org/spreadsheetml/2006/main" xmlns:mc="http://schemas.openxmlformats.org/markup-compatibility/2006" xmlns:xr9="http://schemas.microsoft.com/office/spreadsheetml/2016/revision9" mc:Ignorable="xr9">
  <numFmts count="1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 numFmtId="177" formatCode="#,##0_ ;[Red]\-#,##0\ "/>
    <numFmt numFmtId="178" formatCode="0.0%"/>
    <numFmt numFmtId="179" formatCode="#,##0_ "/>
    <numFmt numFmtId="180" formatCode="#,##0_);[Red]\(#,##0\)"/>
    <numFmt numFmtId="181" formatCode="#,##0.00_);[Red]\(#,##0.00\)"/>
    <numFmt numFmtId="182" formatCode="#,##0.00000_);\(#,##0.00000\)"/>
    <numFmt numFmtId="183" formatCode="0.0"/>
    <numFmt numFmtId="184" formatCode="0.00_ "/>
    <numFmt numFmtId="185" formatCode="0.0_ "/>
    <numFmt numFmtId="186" formatCode="#,##0.00_ "/>
    <numFmt numFmtId="187" formatCode="0_);[Red]\(0\)"/>
  </numFmts>
  <fonts count="54">
    <font>
      <sz val="11"/>
      <color theme="1"/>
      <name val="宋体"/>
      <charset val="134"/>
      <scheme val="minor"/>
    </font>
    <font>
      <sz val="16"/>
      <name val="方正小标宋简体"/>
      <charset val="134"/>
    </font>
    <font>
      <b/>
      <sz val="14"/>
      <name val="宋体"/>
      <charset val="134"/>
      <scheme val="minor"/>
    </font>
    <font>
      <b/>
      <sz val="14"/>
      <color theme="1"/>
      <name val="宋体"/>
      <charset val="134"/>
      <scheme val="minor"/>
    </font>
    <font>
      <b/>
      <sz val="12"/>
      <name val="宋体"/>
      <charset val="134"/>
      <scheme val="minor"/>
    </font>
    <font>
      <sz val="12"/>
      <name val="宋体"/>
      <charset val="134"/>
      <scheme val="minor"/>
    </font>
    <font>
      <sz val="12"/>
      <name val="宋体"/>
      <charset val="134"/>
    </font>
    <font>
      <b/>
      <sz val="12"/>
      <color theme="1"/>
      <name val="宋体"/>
      <charset val="134"/>
      <scheme val="minor"/>
    </font>
    <font>
      <sz val="12"/>
      <color theme="1"/>
      <name val="宋体"/>
      <charset val="134"/>
      <scheme val="minor"/>
    </font>
    <font>
      <sz val="12"/>
      <color indexed="9"/>
      <name val="宋体"/>
      <charset val="134"/>
    </font>
    <font>
      <sz val="11"/>
      <color indexed="8"/>
      <name val="宋体"/>
      <charset val="134"/>
    </font>
    <font>
      <sz val="12"/>
      <color indexed="8"/>
      <name val="宋体"/>
      <charset val="134"/>
    </font>
    <font>
      <b/>
      <sz val="12"/>
      <name val="宋体"/>
      <charset val="134"/>
    </font>
    <font>
      <b/>
      <sz val="11"/>
      <name val="宋体"/>
      <charset val="134"/>
    </font>
    <font>
      <sz val="11"/>
      <name val="宋体"/>
      <charset val="134"/>
    </font>
    <font>
      <b/>
      <sz val="11"/>
      <color indexed="8"/>
      <name val="宋体"/>
      <charset val="134"/>
    </font>
    <font>
      <b/>
      <sz val="12"/>
      <color indexed="8"/>
      <name val="SimSun"/>
      <charset val="134"/>
    </font>
    <font>
      <sz val="9"/>
      <color indexed="8"/>
      <name val="SimSun"/>
      <charset val="134"/>
    </font>
    <font>
      <sz val="9.75"/>
      <color indexed="8"/>
      <name val="SimSun"/>
      <charset val="134"/>
    </font>
    <font>
      <sz val="10"/>
      <name val="Arial"/>
      <charset val="0"/>
    </font>
    <font>
      <b/>
      <sz val="11"/>
      <color theme="1"/>
      <name val="宋体"/>
      <charset val="134"/>
      <scheme val="minor"/>
    </font>
    <font>
      <sz val="12"/>
      <color theme="1"/>
      <name val="宋体"/>
      <charset val="134"/>
    </font>
    <font>
      <b/>
      <sz val="12"/>
      <color theme="1"/>
      <name val="宋体"/>
      <charset val="134"/>
    </font>
    <font>
      <sz val="16"/>
      <color theme="1"/>
      <name val="方正小标宋简体"/>
      <charset val="134"/>
    </font>
    <font>
      <sz val="20"/>
      <color theme="1"/>
      <name val="方正小标宋_GBK"/>
      <charset val="134"/>
    </font>
    <font>
      <sz val="10"/>
      <color theme="1"/>
      <name val="宋体"/>
      <charset val="134"/>
      <scheme val="major"/>
    </font>
    <font>
      <sz val="10"/>
      <color theme="1"/>
      <name val="宋体"/>
      <charset val="134"/>
      <scheme val="minor"/>
    </font>
    <font>
      <sz val="10"/>
      <color indexed="8"/>
      <name val="宋体"/>
      <charset val="134"/>
      <scheme val="minor"/>
    </font>
    <font>
      <sz val="16"/>
      <color indexed="8"/>
      <name val="方正小标宋简体"/>
      <charset val="134"/>
    </font>
    <font>
      <b/>
      <sz val="12"/>
      <color indexed="8"/>
      <name val="宋体"/>
      <charset val="134"/>
      <scheme val="minor"/>
    </font>
    <font>
      <b/>
      <sz val="20"/>
      <color theme="1"/>
      <name val="宋体"/>
      <charset val="134"/>
      <scheme val="minor"/>
    </font>
    <font>
      <b/>
      <sz val="12"/>
      <color theme="1"/>
      <name val="宋体"/>
      <charset val="134"/>
      <scheme val="major"/>
    </font>
    <font>
      <sz val="12"/>
      <color theme="1"/>
      <name val="宋体"/>
      <charset val="134"/>
      <scheme val="major"/>
    </font>
    <font>
      <b/>
      <sz val="18"/>
      <color theme="1"/>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b/>
      <sz val="12"/>
      <color indexed="8"/>
      <name val="宋体"/>
      <charset val="134"/>
    </font>
    <font>
      <sz val="10"/>
      <name val="宋体"/>
      <charset val="134"/>
    </font>
    <font>
      <b/>
      <sz val="18"/>
      <name val="宋体"/>
      <charset val="134"/>
    </font>
  </fonts>
  <fills count="35">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8"/>
      </left>
      <right style="thin">
        <color indexed="8"/>
      </right>
      <top style="thin">
        <color indexed="8"/>
      </top>
      <bottom style="thin">
        <color indexed="8"/>
      </bottom>
      <diagonal/>
    </border>
    <border>
      <left style="thin">
        <color auto="1"/>
      </left>
      <right/>
      <top style="thin">
        <color auto="1"/>
      </top>
      <bottom style="thin">
        <color auto="1"/>
      </bottom>
      <diagonal/>
    </border>
    <border>
      <left style="thin">
        <color indexed="8"/>
      </left>
      <right style="thin">
        <color indexed="8"/>
      </right>
      <top style="thin">
        <color indexed="8"/>
      </top>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style="thin">
        <color auto="1"/>
      </right>
      <top/>
      <bottom style="thin">
        <color auto="1"/>
      </bottom>
      <diagonal/>
    </border>
    <border diagonalDown="1">
      <left style="thin">
        <color auto="1"/>
      </left>
      <right style="thin">
        <color auto="1"/>
      </right>
      <top style="thin">
        <color auto="1"/>
      </top>
      <bottom style="thin">
        <color auto="1"/>
      </bottom>
      <diagonal style="thin">
        <color auto="1"/>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0" fillId="4" borderId="12" applyNumberFormat="0" applyFont="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13" applyNumberFormat="0" applyFill="0" applyAlignment="0" applyProtection="0">
      <alignment vertical="center"/>
    </xf>
    <xf numFmtId="0" fontId="40" fillId="0" borderId="14" applyNumberFormat="0" applyFill="0" applyAlignment="0" applyProtection="0">
      <alignment vertical="center"/>
    </xf>
    <xf numFmtId="0" fontId="41" fillId="0" borderId="15" applyNumberFormat="0" applyFill="0" applyAlignment="0" applyProtection="0">
      <alignment vertical="center"/>
    </xf>
    <xf numFmtId="0" fontId="41" fillId="0" borderId="0" applyNumberFormat="0" applyFill="0" applyBorder="0" applyAlignment="0" applyProtection="0">
      <alignment vertical="center"/>
    </xf>
    <xf numFmtId="0" fontId="42" fillId="5" borderId="16" applyNumberFormat="0" applyAlignment="0" applyProtection="0">
      <alignment vertical="center"/>
    </xf>
    <xf numFmtId="0" fontId="43" fillId="6" borderId="17" applyNumberFormat="0" applyAlignment="0" applyProtection="0">
      <alignment vertical="center"/>
    </xf>
    <xf numFmtId="0" fontId="44" fillId="6" borderId="16" applyNumberFormat="0" applyAlignment="0" applyProtection="0">
      <alignment vertical="center"/>
    </xf>
    <xf numFmtId="0" fontId="45" fillId="7" borderId="18" applyNumberFormat="0" applyAlignment="0" applyProtection="0">
      <alignment vertical="center"/>
    </xf>
    <xf numFmtId="0" fontId="46" fillId="0" borderId="19" applyNumberFormat="0" applyFill="0" applyAlignment="0" applyProtection="0">
      <alignment vertical="center"/>
    </xf>
    <xf numFmtId="0" fontId="20" fillId="0" borderId="20" applyNumberFormat="0" applyFill="0" applyAlignment="0" applyProtection="0">
      <alignment vertical="center"/>
    </xf>
    <xf numFmtId="0" fontId="47" fillId="8" borderId="0" applyNumberFormat="0" applyBorder="0" applyAlignment="0" applyProtection="0">
      <alignment vertical="center"/>
    </xf>
    <xf numFmtId="0" fontId="48" fillId="9" borderId="0" applyNumberFormat="0" applyBorder="0" applyAlignment="0" applyProtection="0">
      <alignment vertical="center"/>
    </xf>
    <xf numFmtId="0" fontId="49" fillId="10" borderId="0" applyNumberFormat="0" applyBorder="0" applyAlignment="0" applyProtection="0">
      <alignment vertical="center"/>
    </xf>
    <xf numFmtId="0" fontId="50" fillId="11" borderId="0" applyNumberFormat="0" applyBorder="0" applyAlignment="0" applyProtection="0">
      <alignment vertical="center"/>
    </xf>
    <xf numFmtId="0" fontId="0" fillId="12" borderId="0" applyNumberFormat="0" applyBorder="0" applyAlignment="0" applyProtection="0">
      <alignment vertical="center"/>
    </xf>
    <xf numFmtId="0" fontId="0" fillId="13" borderId="0" applyNumberFormat="0" applyBorder="0" applyAlignment="0" applyProtection="0">
      <alignment vertical="center"/>
    </xf>
    <xf numFmtId="0" fontId="50" fillId="14" borderId="0" applyNumberFormat="0" applyBorder="0" applyAlignment="0" applyProtection="0">
      <alignment vertical="center"/>
    </xf>
    <xf numFmtId="0" fontId="50" fillId="15" borderId="0" applyNumberFormat="0" applyBorder="0" applyAlignment="0" applyProtection="0">
      <alignment vertical="center"/>
    </xf>
    <xf numFmtId="0" fontId="0" fillId="16" borderId="0" applyNumberFormat="0" applyBorder="0" applyAlignment="0" applyProtection="0">
      <alignment vertical="center"/>
    </xf>
    <xf numFmtId="0" fontId="0" fillId="17" borderId="0" applyNumberFormat="0" applyBorder="0" applyAlignment="0" applyProtection="0">
      <alignment vertical="center"/>
    </xf>
    <xf numFmtId="0" fontId="50" fillId="18" borderId="0" applyNumberFormat="0" applyBorder="0" applyAlignment="0" applyProtection="0">
      <alignment vertical="center"/>
    </xf>
    <xf numFmtId="0" fontId="50" fillId="19" borderId="0" applyNumberFormat="0" applyBorder="0" applyAlignment="0" applyProtection="0">
      <alignment vertical="center"/>
    </xf>
    <xf numFmtId="0" fontId="0" fillId="20" borderId="0" applyNumberFormat="0" applyBorder="0" applyAlignment="0" applyProtection="0">
      <alignment vertical="center"/>
    </xf>
    <xf numFmtId="0" fontId="0" fillId="21" borderId="0" applyNumberFormat="0" applyBorder="0" applyAlignment="0" applyProtection="0">
      <alignment vertical="center"/>
    </xf>
    <xf numFmtId="0" fontId="50" fillId="22" borderId="0" applyNumberFormat="0" applyBorder="0" applyAlignment="0" applyProtection="0">
      <alignment vertical="center"/>
    </xf>
    <xf numFmtId="0" fontId="50" fillId="23" borderId="0" applyNumberFormat="0" applyBorder="0" applyAlignment="0" applyProtection="0">
      <alignment vertical="center"/>
    </xf>
    <xf numFmtId="0" fontId="0" fillId="24" borderId="0" applyNumberFormat="0" applyBorder="0" applyAlignment="0" applyProtection="0">
      <alignment vertical="center"/>
    </xf>
    <xf numFmtId="0" fontId="0" fillId="25" borderId="0" applyNumberFormat="0" applyBorder="0" applyAlignment="0" applyProtection="0">
      <alignment vertical="center"/>
    </xf>
    <xf numFmtId="0" fontId="50" fillId="26" borderId="0" applyNumberFormat="0" applyBorder="0" applyAlignment="0" applyProtection="0">
      <alignment vertical="center"/>
    </xf>
    <xf numFmtId="0" fontId="50" fillId="27" borderId="0" applyNumberFormat="0" applyBorder="0" applyAlignment="0" applyProtection="0">
      <alignment vertical="center"/>
    </xf>
    <xf numFmtId="0" fontId="0" fillId="28" borderId="0" applyNumberFormat="0" applyBorder="0" applyAlignment="0" applyProtection="0">
      <alignment vertical="center"/>
    </xf>
    <xf numFmtId="0" fontId="0" fillId="29" borderId="0" applyNumberFormat="0" applyBorder="0" applyAlignment="0" applyProtection="0">
      <alignment vertical="center"/>
    </xf>
    <xf numFmtId="0" fontId="50" fillId="30" borderId="0" applyNumberFormat="0" applyBorder="0" applyAlignment="0" applyProtection="0">
      <alignment vertical="center"/>
    </xf>
    <xf numFmtId="0" fontId="50" fillId="31" borderId="0" applyNumberFormat="0" applyBorder="0" applyAlignment="0" applyProtection="0">
      <alignment vertical="center"/>
    </xf>
    <xf numFmtId="0" fontId="0" fillId="32" borderId="0" applyNumberFormat="0" applyBorder="0" applyAlignment="0" applyProtection="0">
      <alignment vertical="center"/>
    </xf>
    <xf numFmtId="0" fontId="0" fillId="33" borderId="0" applyNumberFormat="0" applyBorder="0" applyAlignment="0" applyProtection="0">
      <alignment vertical="center"/>
    </xf>
    <xf numFmtId="0" fontId="50" fillId="34" borderId="0" applyNumberFormat="0" applyBorder="0" applyAlignment="0" applyProtection="0">
      <alignment vertical="center"/>
    </xf>
    <xf numFmtId="0" fontId="6" fillId="0" borderId="0">
      <alignment vertical="center"/>
    </xf>
    <xf numFmtId="0" fontId="19" fillId="0" borderId="0"/>
    <xf numFmtId="9" fontId="10" fillId="0" borderId="0" applyFont="0" applyFill="0" applyBorder="0" applyAlignment="0" applyProtection="0">
      <alignment vertical="center"/>
    </xf>
    <xf numFmtId="0" fontId="6" fillId="0" borderId="0">
      <alignment vertical="center"/>
    </xf>
    <xf numFmtId="9" fontId="6" fillId="0" borderId="0" applyFont="0" applyFill="0" applyBorder="0" applyAlignment="0" applyProtection="0">
      <alignment vertical="center"/>
    </xf>
    <xf numFmtId="0" fontId="6" fillId="0" borderId="0"/>
    <xf numFmtId="0" fontId="10" fillId="0" borderId="0">
      <alignment vertical="center"/>
    </xf>
    <xf numFmtId="0" fontId="6" fillId="0" borderId="0">
      <alignment vertical="center"/>
    </xf>
    <xf numFmtId="0" fontId="10" fillId="0" borderId="0">
      <alignment vertical="center"/>
    </xf>
    <xf numFmtId="0" fontId="6" fillId="0" borderId="0">
      <alignment vertical="center"/>
    </xf>
    <xf numFmtId="0" fontId="6" fillId="0" borderId="0">
      <alignment vertical="center"/>
    </xf>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176" fontId="10" fillId="0" borderId="0" applyFont="0" applyFill="0" applyBorder="0" applyAlignment="0" applyProtection="0">
      <alignment vertical="center"/>
    </xf>
  </cellStyleXfs>
  <cellXfs count="253">
    <xf numFmtId="0" fontId="0" fillId="0" borderId="0" xfId="0">
      <alignment vertical="center"/>
    </xf>
    <xf numFmtId="0" fontId="1" fillId="0" borderId="0" xfId="62" applyFont="1" applyAlignment="1">
      <alignment horizontal="center" vertical="center"/>
    </xf>
    <xf numFmtId="0" fontId="2" fillId="0" borderId="1" xfId="62" applyFont="1" applyBorder="1" applyAlignment="1">
      <alignment horizontal="center" vertical="center"/>
    </xf>
    <xf numFmtId="0" fontId="3" fillId="0" borderId="1" xfId="0" applyFont="1" applyBorder="1" applyAlignment="1">
      <alignment horizontal="center" vertical="center"/>
    </xf>
    <xf numFmtId="0" fontId="4" fillId="0" borderId="1" xfId="62" applyFont="1" applyBorder="1" applyAlignment="1">
      <alignment horizontal="center" vertical="center" wrapText="1"/>
    </xf>
    <xf numFmtId="0" fontId="0" fillId="0" borderId="1" xfId="0" applyFont="1" applyBorder="1" applyAlignment="1">
      <alignment vertical="center" wrapText="1"/>
    </xf>
    <xf numFmtId="0" fontId="1" fillId="0" borderId="0" xfId="62" applyFont="1">
      <alignment vertical="center"/>
    </xf>
    <xf numFmtId="0" fontId="4" fillId="0" borderId="0" xfId="62" applyFont="1" applyAlignment="1">
      <alignment horizontal="center" vertical="center"/>
    </xf>
    <xf numFmtId="0" fontId="5" fillId="0" borderId="0" xfId="62" applyFont="1">
      <alignment vertical="center"/>
    </xf>
    <xf numFmtId="0" fontId="4" fillId="0" borderId="0" xfId="62" applyFont="1">
      <alignment vertical="center"/>
    </xf>
    <xf numFmtId="0" fontId="6" fillId="0" borderId="0" xfId="62">
      <alignment vertical="center"/>
    </xf>
    <xf numFmtId="0" fontId="6" fillId="0" borderId="0" xfId="62" applyAlignment="1">
      <alignment horizontal="center" vertical="center"/>
    </xf>
    <xf numFmtId="177" fontId="6" fillId="0" borderId="0" xfId="62" applyNumberFormat="1" applyAlignment="1">
      <alignment horizontal="center" vertical="center"/>
    </xf>
    <xf numFmtId="0" fontId="6" fillId="0" borderId="0" xfId="62" applyFont="1">
      <alignment vertical="center"/>
    </xf>
    <xf numFmtId="177" fontId="6" fillId="0" borderId="0" xfId="62" applyNumberFormat="1" applyBorder="1" applyAlignment="1">
      <alignment horizontal="center" vertical="center"/>
    </xf>
    <xf numFmtId="177" fontId="6" fillId="0" borderId="0" xfId="62" applyNumberFormat="1" applyFont="1" applyBorder="1" applyAlignment="1">
      <alignment horizontal="right" vertical="center"/>
    </xf>
    <xf numFmtId="0" fontId="4" fillId="0" borderId="1" xfId="62" applyFont="1" applyBorder="1" applyAlignment="1">
      <alignment horizontal="distributed" vertical="center" wrapText="1" indent="3"/>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8" fillId="0" borderId="1" xfId="62" applyFont="1" applyBorder="1" applyAlignment="1">
      <alignment horizontal="left" vertical="center"/>
    </xf>
    <xf numFmtId="3" fontId="5" fillId="0" borderId="1" xfId="0" applyNumberFormat="1" applyFont="1" applyBorder="1" applyAlignment="1">
      <alignment horizontal="center" vertical="center"/>
    </xf>
    <xf numFmtId="178" fontId="8" fillId="0" borderId="1" xfId="51" applyNumberFormat="1" applyFont="1" applyBorder="1" applyAlignment="1">
      <alignment horizontal="center" vertical="center"/>
    </xf>
    <xf numFmtId="0" fontId="5" fillId="0" borderId="1" xfId="62" applyFont="1" applyBorder="1" applyAlignment="1">
      <alignment horizontal="left" vertical="center"/>
    </xf>
    <xf numFmtId="179" fontId="5" fillId="0" borderId="1" xfId="0" applyNumberFormat="1" applyFont="1" applyBorder="1" applyAlignment="1">
      <alignment horizontal="center" vertical="center"/>
    </xf>
    <xf numFmtId="177" fontId="8" fillId="0" borderId="1" xfId="62" applyNumberFormat="1" applyFont="1" applyBorder="1" applyAlignment="1">
      <alignment horizontal="center" vertical="center"/>
    </xf>
    <xf numFmtId="0" fontId="4" fillId="0" borderId="1" xfId="62" applyFont="1" applyBorder="1" applyAlignment="1">
      <alignment horizontal="distributed" vertical="center" indent="1"/>
    </xf>
    <xf numFmtId="180" fontId="4" fillId="0" borderId="1" xfId="0" applyNumberFormat="1" applyFont="1" applyBorder="1" applyAlignment="1">
      <alignment horizontal="center" vertical="center"/>
    </xf>
    <xf numFmtId="177" fontId="4" fillId="0" borderId="1" xfId="62" applyNumberFormat="1" applyFont="1" applyBorder="1" applyAlignment="1">
      <alignment horizontal="center" vertical="center"/>
    </xf>
    <xf numFmtId="0" fontId="4" fillId="0" borderId="1" xfId="62" applyFont="1" applyBorder="1" applyAlignment="1">
      <alignment vertical="center"/>
    </xf>
    <xf numFmtId="180" fontId="5" fillId="0" borderId="1" xfId="56" applyNumberFormat="1" applyFont="1" applyBorder="1" applyAlignment="1">
      <alignment horizontal="center" vertical="center"/>
    </xf>
    <xf numFmtId="180" fontId="8" fillId="0" borderId="1" xfId="0" applyNumberFormat="1" applyFont="1" applyBorder="1" applyAlignment="1">
      <alignment horizontal="center" vertical="center"/>
    </xf>
    <xf numFmtId="0" fontId="4" fillId="0" borderId="1" xfId="62" applyFont="1" applyBorder="1" applyAlignment="1">
      <alignment horizontal="distributed" vertical="center" indent="2"/>
    </xf>
    <xf numFmtId="0" fontId="5" fillId="0" borderId="0" xfId="62" applyFont="1" applyAlignment="1">
      <alignment horizontal="center" vertical="center"/>
    </xf>
    <xf numFmtId="177" fontId="5" fillId="0" borderId="0" xfId="62" applyNumberFormat="1" applyFont="1" applyAlignment="1">
      <alignment horizontal="center" vertical="center"/>
    </xf>
    <xf numFmtId="0" fontId="9" fillId="0" borderId="0" xfId="62" applyFont="1" applyAlignment="1">
      <alignment horizontal="center" vertical="center"/>
    </xf>
    <xf numFmtId="177" fontId="6" fillId="0" borderId="0" xfId="62" applyNumberFormat="1" applyAlignment="1">
      <alignment horizontal="right" vertical="center"/>
    </xf>
    <xf numFmtId="3" fontId="8" fillId="0" borderId="1" xfId="62" applyNumberFormat="1" applyFont="1" applyBorder="1" applyAlignment="1">
      <alignment horizontal="center" vertical="center"/>
    </xf>
    <xf numFmtId="0" fontId="4" fillId="0" borderId="1" xfId="62" applyNumberFormat="1" applyFont="1" applyBorder="1">
      <alignment vertical="center"/>
    </xf>
    <xf numFmtId="177" fontId="5" fillId="0" borderId="1" xfId="62" applyNumberFormat="1" applyFont="1" applyBorder="1" applyAlignment="1">
      <alignment horizontal="center" vertical="center"/>
    </xf>
    <xf numFmtId="0" fontId="5" fillId="0" borderId="0" xfId="62" applyFont="1" applyFill="1" applyAlignment="1">
      <alignment horizontal="center" vertical="center"/>
    </xf>
    <xf numFmtId="0" fontId="8" fillId="0" borderId="0" xfId="49" applyFont="1" applyAlignment="1">
      <alignment horizontal="left" vertical="center" wrapText="1"/>
    </xf>
    <xf numFmtId="0" fontId="5" fillId="0" borderId="0" xfId="49" applyFont="1" applyFill="1" applyAlignment="1">
      <alignment horizontal="center" vertical="center"/>
    </xf>
    <xf numFmtId="0" fontId="5" fillId="0" borderId="0" xfId="49" applyFont="1" applyAlignment="1">
      <alignment horizontal="center" vertical="center"/>
    </xf>
    <xf numFmtId="177" fontId="4" fillId="0" borderId="0" xfId="62" applyNumberFormat="1" applyFont="1" applyAlignment="1">
      <alignment horizontal="center" vertical="center"/>
    </xf>
    <xf numFmtId="0" fontId="10" fillId="0" borderId="0" xfId="0" applyFont="1" applyFill="1" applyBorder="1" applyAlignment="1"/>
    <xf numFmtId="0" fontId="10" fillId="0" borderId="0" xfId="0" applyFont="1" applyFill="1" applyBorder="1" applyAlignment="1">
      <alignment horizontal="center"/>
    </xf>
    <xf numFmtId="0" fontId="1" fillId="0" borderId="0" xfId="0" applyFont="1" applyAlignment="1">
      <alignment horizontal="center" vertical="center"/>
    </xf>
    <xf numFmtId="0" fontId="10" fillId="0" borderId="0" xfId="61" applyFont="1" applyAlignment="1">
      <alignment horizontal="left" vertical="center" wrapText="1"/>
    </xf>
    <xf numFmtId="0" fontId="11" fillId="0" borderId="0" xfId="61" applyFont="1" applyAlignment="1">
      <alignment horizontal="center" vertical="center" wrapText="1"/>
    </xf>
    <xf numFmtId="0" fontId="11" fillId="0" borderId="0" xfId="61" applyFont="1" applyFill="1" applyAlignment="1">
      <alignment horizontal="center" vertical="center" wrapText="1"/>
    </xf>
    <xf numFmtId="0" fontId="12" fillId="0" borderId="2" xfId="63" applyFont="1" applyBorder="1" applyAlignment="1">
      <alignment horizontal="center" vertical="center"/>
    </xf>
    <xf numFmtId="0" fontId="13" fillId="0" borderId="1" xfId="52" applyNumberFormat="1" applyFont="1" applyFill="1" applyBorder="1" applyAlignment="1" applyProtection="1">
      <alignment horizontal="center" vertical="center" wrapText="1"/>
    </xf>
    <xf numFmtId="181" fontId="13" fillId="0" borderId="1" xfId="52" applyNumberFormat="1" applyFont="1" applyFill="1" applyBorder="1" applyAlignment="1" applyProtection="1">
      <alignment horizontal="center" vertical="center" wrapText="1"/>
    </xf>
    <xf numFmtId="0" fontId="14" fillId="0" borderId="3" xfId="56" applyNumberFormat="1" applyFont="1" applyFill="1" applyBorder="1" applyAlignment="1">
      <alignment horizontal="left" vertical="center"/>
    </xf>
    <xf numFmtId="177" fontId="14" fillId="0" borderId="1" xfId="49" applyNumberFormat="1" applyFont="1" applyFill="1" applyBorder="1" applyAlignment="1">
      <alignment horizontal="center" vertical="center"/>
    </xf>
    <xf numFmtId="9" fontId="10" fillId="0" borderId="1" xfId="61" applyNumberFormat="1" applyFont="1" applyFill="1" applyBorder="1" applyAlignment="1">
      <alignment horizontal="center" vertical="center" wrapText="1"/>
    </xf>
    <xf numFmtId="0" fontId="13" fillId="2" borderId="1" xfId="49" applyFont="1" applyFill="1" applyBorder="1" applyAlignment="1">
      <alignment horizontal="distributed" vertical="center" indent="1"/>
    </xf>
    <xf numFmtId="177" fontId="13" fillId="0" borderId="1" xfId="49" applyNumberFormat="1" applyFont="1" applyFill="1" applyBorder="1" applyAlignment="1">
      <alignment horizontal="center" vertical="center"/>
    </xf>
    <xf numFmtId="9" fontId="15" fillId="0" borderId="1" xfId="61" applyNumberFormat="1" applyFont="1" applyFill="1" applyBorder="1" applyAlignment="1">
      <alignment horizontal="center" vertical="center" wrapText="1"/>
    </xf>
    <xf numFmtId="0" fontId="14" fillId="0" borderId="3" xfId="56" applyNumberFormat="1" applyFont="1" applyFill="1" applyBorder="1" applyAlignment="1">
      <alignment horizontal="center" vertical="center"/>
    </xf>
    <xf numFmtId="182" fontId="14" fillId="0" borderId="1" xfId="49" applyNumberFormat="1" applyFont="1" applyFill="1" applyBorder="1" applyAlignment="1">
      <alignment horizontal="center" vertical="center"/>
    </xf>
    <xf numFmtId="0" fontId="1" fillId="0" borderId="0" xfId="0" applyFont="1">
      <alignment vertical="center"/>
    </xf>
    <xf numFmtId="0" fontId="7" fillId="0" borderId="0" xfId="0" applyFont="1">
      <alignment vertical="center"/>
    </xf>
    <xf numFmtId="0" fontId="8" fillId="0" borderId="0" xfId="0" applyFont="1">
      <alignment vertical="center"/>
    </xf>
    <xf numFmtId="0" fontId="0" fillId="0" borderId="0" xfId="0" applyAlignment="1">
      <alignment horizontal="center" vertical="center"/>
    </xf>
    <xf numFmtId="0" fontId="12" fillId="0" borderId="2" xfId="63" applyFont="1" applyBorder="1" applyAlignment="1">
      <alignment horizontal="distributed" vertical="center" wrapText="1" indent="3"/>
    </xf>
    <xf numFmtId="0" fontId="14" fillId="0" borderId="1" xfId="56" applyNumberFormat="1" applyFont="1" applyFill="1" applyBorder="1" applyAlignment="1">
      <alignment horizontal="center" vertical="center"/>
    </xf>
    <xf numFmtId="0" fontId="8" fillId="0" borderId="0" xfId="0" applyFont="1" applyAlignment="1">
      <alignment horizontal="center" vertical="center"/>
    </xf>
    <xf numFmtId="183" fontId="14" fillId="0" borderId="0" xfId="58" applyNumberFormat="1" applyFont="1" applyFill="1" applyBorder="1" applyAlignment="1" applyProtection="1">
      <alignment horizontal="left"/>
    </xf>
    <xf numFmtId="0" fontId="6" fillId="0" borderId="0" xfId="56" applyFill="1" applyBorder="1" applyAlignment="1">
      <alignment horizontal="center"/>
    </xf>
    <xf numFmtId="0" fontId="13" fillId="0" borderId="1" xfId="56" applyFont="1" applyFill="1" applyBorder="1" applyAlignment="1">
      <alignment horizontal="center" vertical="center" wrapText="1"/>
    </xf>
    <xf numFmtId="0" fontId="13" fillId="0" borderId="1" xfId="56" applyFont="1" applyFill="1" applyBorder="1" applyAlignment="1">
      <alignment horizontal="left" vertical="center" wrapText="1"/>
    </xf>
    <xf numFmtId="179" fontId="13" fillId="0" borderId="1" xfId="64" applyNumberFormat="1" applyFont="1" applyFill="1" applyBorder="1" applyAlignment="1">
      <alignment horizontal="center" vertical="center"/>
    </xf>
    <xf numFmtId="9" fontId="13" fillId="0" borderId="1" xfId="52" applyNumberFormat="1" applyFont="1" applyFill="1" applyBorder="1" applyAlignment="1" applyProtection="1">
      <alignment horizontal="center" vertical="center" wrapText="1"/>
    </xf>
    <xf numFmtId="0" fontId="13" fillId="0" borderId="1" xfId="56" applyNumberFormat="1" applyFont="1" applyFill="1" applyBorder="1" applyAlignment="1">
      <alignment horizontal="left" vertical="center"/>
    </xf>
    <xf numFmtId="9" fontId="15" fillId="0" borderId="1" xfId="61" applyNumberFormat="1" applyFont="1" applyFill="1" applyBorder="1" applyAlignment="1">
      <alignment horizontal="right" vertical="center" wrapText="1"/>
    </xf>
    <xf numFmtId="0" fontId="14" fillId="0" borderId="1" xfId="56" applyNumberFormat="1" applyFont="1" applyFill="1" applyBorder="1" applyAlignment="1">
      <alignment horizontal="left" vertical="center"/>
    </xf>
    <xf numFmtId="179" fontId="14" fillId="0" borderId="1" xfId="64" applyNumberFormat="1" applyFont="1" applyFill="1" applyBorder="1" applyAlignment="1">
      <alignment horizontal="center" vertical="center"/>
    </xf>
    <xf numFmtId="179" fontId="14" fillId="0" borderId="1" xfId="61" applyNumberFormat="1" applyFont="1" applyFill="1" applyBorder="1" applyAlignment="1">
      <alignment horizontal="center" vertical="center"/>
    </xf>
    <xf numFmtId="9" fontId="10" fillId="0" borderId="1" xfId="61" applyNumberFormat="1" applyFont="1" applyFill="1" applyBorder="1" applyAlignment="1">
      <alignment horizontal="right" vertical="center" wrapText="1"/>
    </xf>
    <xf numFmtId="0" fontId="14" fillId="0" borderId="2" xfId="56" applyNumberFormat="1" applyFont="1" applyFill="1" applyBorder="1" applyAlignment="1">
      <alignment horizontal="left" vertical="center"/>
    </xf>
    <xf numFmtId="179" fontId="12" fillId="0" borderId="4" xfId="1" applyNumberFormat="1" applyFont="1" applyBorder="1" applyAlignment="1">
      <alignment horizontal="center" vertical="center"/>
    </xf>
    <xf numFmtId="179" fontId="6" fillId="0" borderId="1" xfId="1" applyNumberFormat="1" applyFont="1" applyBorder="1" applyAlignment="1">
      <alignment horizontal="center" vertical="center"/>
    </xf>
    <xf numFmtId="179" fontId="6" fillId="0" borderId="1" xfId="56" applyNumberFormat="1" applyFill="1" applyBorder="1" applyAlignment="1">
      <alignment horizontal="center"/>
    </xf>
    <xf numFmtId="179" fontId="6" fillId="0" borderId="4" xfId="1" applyNumberFormat="1" applyFont="1" applyBorder="1" applyAlignment="1">
      <alignment horizontal="center" vertical="center"/>
    </xf>
    <xf numFmtId="0" fontId="6" fillId="0" borderId="1" xfId="56" applyFill="1" applyBorder="1" applyAlignment="1">
      <alignment vertical="center"/>
    </xf>
    <xf numFmtId="0" fontId="0" fillId="0" borderId="0" xfId="0" applyBorder="1">
      <alignment vertical="center"/>
    </xf>
    <xf numFmtId="0" fontId="8" fillId="0" borderId="0" xfId="0" applyFont="1" applyBorder="1" applyAlignment="1">
      <alignment vertical="center"/>
    </xf>
    <xf numFmtId="0" fontId="8" fillId="0" borderId="1" xfId="0" applyFont="1" applyBorder="1">
      <alignment vertical="center"/>
    </xf>
    <xf numFmtId="179" fontId="8" fillId="0" borderId="1" xfId="0" applyNumberFormat="1" applyFont="1" applyBorder="1" applyAlignment="1">
      <alignment horizontal="center" vertical="center"/>
    </xf>
    <xf numFmtId="0" fontId="7" fillId="0" borderId="0" xfId="0" applyFont="1" applyAlignment="1">
      <alignment horizontal="center" vertical="center"/>
    </xf>
    <xf numFmtId="0" fontId="16" fillId="0" borderId="3" xfId="50" applyFont="1" applyFill="1" applyBorder="1" applyAlignment="1">
      <alignment horizontal="center" vertical="center" wrapText="1"/>
    </xf>
    <xf numFmtId="0" fontId="16" fillId="0" borderId="1" xfId="50" applyFont="1" applyFill="1" applyBorder="1" applyAlignment="1">
      <alignment horizontal="center" vertical="center" wrapText="1"/>
    </xf>
    <xf numFmtId="0" fontId="17" fillId="0" borderId="3" xfId="50" applyFont="1" applyFill="1" applyBorder="1" applyAlignment="1">
      <alignment horizontal="left" vertical="center" wrapText="1"/>
    </xf>
    <xf numFmtId="0" fontId="18" fillId="0" borderId="3" xfId="50" applyFont="1" applyFill="1" applyBorder="1" applyAlignment="1">
      <alignment horizontal="left" vertical="center" wrapText="1"/>
    </xf>
    <xf numFmtId="0" fontId="19" fillId="0" borderId="1" xfId="50" applyFill="1" applyBorder="1" applyAlignment="1">
      <alignment horizontal="center"/>
    </xf>
    <xf numFmtId="0" fontId="17" fillId="0" borderId="5" xfId="50" applyFont="1" applyFill="1" applyBorder="1" applyAlignment="1">
      <alignment horizontal="left" vertical="center" wrapText="1"/>
    </xf>
    <xf numFmtId="0" fontId="18" fillId="0" borderId="5" xfId="50" applyFont="1" applyFill="1" applyBorder="1" applyAlignment="1">
      <alignment horizontal="left" vertical="center" wrapText="1"/>
    </xf>
    <xf numFmtId="0" fontId="19" fillId="0" borderId="2" xfId="50" applyFill="1" applyBorder="1" applyAlignment="1">
      <alignment horizontal="center"/>
    </xf>
    <xf numFmtId="0" fontId="17" fillId="0" borderId="1" xfId="50" applyFont="1" applyFill="1" applyBorder="1" applyAlignment="1">
      <alignment horizontal="left" vertical="center" wrapText="1"/>
    </xf>
    <xf numFmtId="0" fontId="18" fillId="0" borderId="1" xfId="50" applyFont="1" applyFill="1" applyBorder="1" applyAlignment="1">
      <alignment horizontal="left" vertical="center" wrapText="1"/>
    </xf>
    <xf numFmtId="0" fontId="17" fillId="0" borderId="4" xfId="50" applyFont="1" applyFill="1" applyBorder="1" applyAlignment="1">
      <alignment horizontal="center" vertical="center" wrapText="1"/>
    </xf>
    <xf numFmtId="0" fontId="17" fillId="0" borderId="6" xfId="50" applyFont="1" applyFill="1" applyBorder="1" applyAlignment="1">
      <alignment horizontal="center" vertical="center" wrapText="1"/>
    </xf>
    <xf numFmtId="0" fontId="17" fillId="0" borderId="7" xfId="50" applyFont="1" applyFill="1" applyBorder="1" applyAlignment="1">
      <alignment horizontal="center" vertical="center" wrapText="1"/>
    </xf>
    <xf numFmtId="0" fontId="19" fillId="0" borderId="0" xfId="50" applyFill="1"/>
    <xf numFmtId="10" fontId="8" fillId="0" borderId="1" xfId="0" applyNumberFormat="1" applyFont="1" applyBorder="1" applyAlignment="1">
      <alignment horizontal="center" vertical="center"/>
    </xf>
    <xf numFmtId="0" fontId="7" fillId="0" borderId="0" xfId="0" applyFont="1" applyBorder="1">
      <alignment vertical="center"/>
    </xf>
    <xf numFmtId="0" fontId="0" fillId="0" borderId="0" xfId="0" applyFont="1">
      <alignment vertical="center"/>
    </xf>
    <xf numFmtId="0" fontId="8" fillId="0" borderId="0" xfId="0" applyFont="1" applyBorder="1" applyAlignment="1">
      <alignment horizontal="center" vertical="center"/>
    </xf>
    <xf numFmtId="0" fontId="0" fillId="0" borderId="1" xfId="0" applyBorder="1">
      <alignment vertical="center"/>
    </xf>
    <xf numFmtId="179" fontId="0" fillId="0" borderId="1" xfId="0" applyNumberFormat="1" applyBorder="1" applyAlignment="1">
      <alignment horizontal="center" vertical="center"/>
    </xf>
    <xf numFmtId="0" fontId="0" fillId="0" borderId="2" xfId="0" applyBorder="1">
      <alignment vertical="center"/>
    </xf>
    <xf numFmtId="0" fontId="0" fillId="0" borderId="1" xfId="0" applyFont="1" applyBorder="1">
      <alignment vertical="center"/>
    </xf>
    <xf numFmtId="179" fontId="0" fillId="0" borderId="7" xfId="0" applyNumberFormat="1" applyBorder="1" applyAlignment="1">
      <alignment horizontal="center" vertical="center"/>
    </xf>
    <xf numFmtId="0" fontId="20" fillId="0" borderId="1" xfId="0" applyFont="1" applyBorder="1" applyAlignment="1">
      <alignment horizontal="center" vertical="center"/>
    </xf>
    <xf numFmtId="0" fontId="20" fillId="0" borderId="1" xfId="0" applyFont="1" applyBorder="1">
      <alignment vertical="center"/>
    </xf>
    <xf numFmtId="179" fontId="0" fillId="0" borderId="1" xfId="0" applyNumberFormat="1" applyFont="1" applyBorder="1" applyAlignment="1">
      <alignment horizontal="center" vertical="center"/>
    </xf>
    <xf numFmtId="0" fontId="0" fillId="0" borderId="0" xfId="0" applyBorder="1" applyAlignment="1">
      <alignment horizontal="center" vertical="center"/>
    </xf>
    <xf numFmtId="0" fontId="7" fillId="0" borderId="1" xfId="0" applyFont="1" applyFill="1" applyBorder="1" applyAlignment="1">
      <alignment horizontal="center" vertical="center" wrapText="1"/>
    </xf>
    <xf numFmtId="0" fontId="8" fillId="0" borderId="1" xfId="0" applyFont="1" applyBorder="1" applyAlignment="1">
      <alignment horizontal="center" vertical="center"/>
    </xf>
    <xf numFmtId="0" fontId="10" fillId="0" borderId="0" xfId="55" applyAlignment="1"/>
    <xf numFmtId="0" fontId="10" fillId="0" borderId="0" xfId="55" applyAlignment="1">
      <alignment horizontal="center"/>
    </xf>
    <xf numFmtId="0" fontId="1" fillId="3" borderId="0" xfId="0" applyFont="1" applyFill="1" applyAlignment="1">
      <alignment horizontal="center" vertical="center" wrapText="1"/>
    </xf>
    <xf numFmtId="0" fontId="0" fillId="0" borderId="0" xfId="55" applyFont="1" applyAlignment="1">
      <alignment horizontal="left"/>
    </xf>
    <xf numFmtId="0" fontId="6" fillId="0" borderId="0" xfId="59" applyAlignment="1">
      <alignment horizontal="center"/>
    </xf>
    <xf numFmtId="0" fontId="0" fillId="0" borderId="0" xfId="55" applyFont="1" applyAlignment="1">
      <alignment horizontal="center"/>
    </xf>
    <xf numFmtId="0" fontId="12" fillId="0" borderId="1" xfId="55" applyFont="1" applyBorder="1" applyAlignment="1">
      <alignment horizontal="center" vertical="center" wrapText="1"/>
    </xf>
    <xf numFmtId="177" fontId="13" fillId="0" borderId="1" xfId="49" applyNumberFormat="1" applyFont="1" applyBorder="1" applyAlignment="1">
      <alignment horizontal="center" vertical="center" wrapText="1"/>
    </xf>
    <xf numFmtId="177" fontId="12" fillId="0" borderId="1" xfId="49" applyNumberFormat="1" applyFont="1" applyBorder="1" applyAlignment="1">
      <alignment horizontal="center" vertical="center" wrapText="1"/>
    </xf>
    <xf numFmtId="184" fontId="15" fillId="0" borderId="1" xfId="57" applyNumberFormat="1" applyFont="1" applyBorder="1" applyAlignment="1">
      <alignment horizontal="left" vertical="center"/>
    </xf>
    <xf numFmtId="179" fontId="15" fillId="0" borderId="1" xfId="57" applyNumberFormat="1" applyFont="1" applyFill="1" applyBorder="1" applyAlignment="1">
      <alignment horizontal="center" vertical="center"/>
    </xf>
    <xf numFmtId="178" fontId="13" fillId="0" borderId="1" xfId="53" applyNumberFormat="1" applyFont="1" applyFill="1" applyBorder="1" applyAlignment="1">
      <alignment horizontal="center" vertical="center"/>
    </xf>
    <xf numFmtId="184" fontId="10" fillId="0" borderId="1" xfId="57" applyNumberFormat="1" applyFont="1" applyBorder="1" applyAlignment="1">
      <alignment horizontal="left" vertical="center"/>
    </xf>
    <xf numFmtId="179" fontId="0" fillId="0" borderId="1" xfId="57" applyNumberFormat="1" applyFont="1" applyFill="1" applyBorder="1" applyAlignment="1">
      <alignment horizontal="center" vertical="center"/>
    </xf>
    <xf numFmtId="179" fontId="20" fillId="0" borderId="1" xfId="57" applyNumberFormat="1" applyFont="1" applyFill="1" applyBorder="1" applyAlignment="1">
      <alignment horizontal="center" vertical="center"/>
    </xf>
    <xf numFmtId="0" fontId="15" fillId="0" borderId="1" xfId="57" applyFont="1" applyBorder="1" applyAlignment="1">
      <alignment horizontal="center" vertical="center"/>
    </xf>
    <xf numFmtId="0" fontId="10" fillId="0" borderId="8" xfId="55" applyFont="1" applyBorder="1" applyAlignment="1">
      <alignment horizontal="left" vertical="top" wrapText="1"/>
    </xf>
    <xf numFmtId="0" fontId="10" fillId="0" borderId="8" xfId="55" applyBorder="1" applyAlignment="1">
      <alignment horizontal="left" vertical="top" wrapText="1"/>
    </xf>
    <xf numFmtId="0" fontId="12" fillId="0" borderId="0" xfId="55" applyFont="1" applyAlignment="1">
      <alignment horizontal="center"/>
    </xf>
    <xf numFmtId="0" fontId="12" fillId="0" borderId="0" xfId="55" applyFont="1" applyAlignment="1"/>
    <xf numFmtId="0" fontId="0" fillId="0" borderId="0" xfId="0" applyFont="1" applyFill="1" applyBorder="1" applyAlignment="1">
      <alignment vertical="center"/>
    </xf>
    <xf numFmtId="0" fontId="21" fillId="3" borderId="0" xfId="0" applyFont="1" applyFill="1" applyBorder="1" applyAlignment="1">
      <alignment horizontal="right" vertical="center"/>
    </xf>
    <xf numFmtId="0" fontId="21" fillId="3" borderId="1" xfId="0" applyFont="1" applyFill="1" applyBorder="1" applyAlignment="1">
      <alignment horizontal="center" vertical="center"/>
    </xf>
    <xf numFmtId="0" fontId="21" fillId="3" borderId="1" xfId="0" applyFont="1" applyFill="1" applyBorder="1" applyAlignment="1">
      <alignment horizontal="left" vertical="center"/>
    </xf>
    <xf numFmtId="179" fontId="21" fillId="3" borderId="1" xfId="0" applyNumberFormat="1" applyFont="1" applyFill="1" applyBorder="1" applyAlignment="1">
      <alignment horizontal="center" vertical="center" wrapText="1"/>
    </xf>
    <xf numFmtId="185" fontId="0" fillId="0" borderId="0" xfId="0" applyNumberFormat="1" applyFont="1" applyFill="1" applyBorder="1" applyAlignment="1">
      <alignment vertical="center"/>
    </xf>
    <xf numFmtId="179" fontId="21" fillId="3" borderId="1" xfId="0" applyNumberFormat="1" applyFont="1" applyFill="1" applyBorder="1" applyAlignment="1">
      <alignment horizontal="center" vertical="center"/>
    </xf>
    <xf numFmtId="0" fontId="0" fillId="0" borderId="0" xfId="0" applyFont="1" applyFill="1" applyBorder="1" applyAlignment="1">
      <alignment horizontal="center" vertical="center"/>
    </xf>
    <xf numFmtId="0" fontId="13" fillId="0" borderId="1" xfId="0" applyFont="1" applyFill="1" applyBorder="1" applyAlignment="1">
      <alignment horizontal="center" vertical="center"/>
    </xf>
    <xf numFmtId="0" fontId="22" fillId="3" borderId="1" xfId="0" applyFont="1" applyFill="1" applyBorder="1" applyAlignment="1">
      <alignment horizontal="center" vertical="center"/>
    </xf>
    <xf numFmtId="0" fontId="14" fillId="0" borderId="1" xfId="0" applyFont="1" applyFill="1" applyBorder="1" applyAlignment="1">
      <alignment horizontal="center" vertical="center"/>
    </xf>
    <xf numFmtId="179" fontId="0" fillId="0" borderId="1" xfId="0" applyNumberFormat="1" applyFont="1" applyFill="1" applyBorder="1" applyAlignment="1">
      <alignment horizontal="center" vertical="center"/>
    </xf>
    <xf numFmtId="179" fontId="20" fillId="0" borderId="1" xfId="0" applyNumberFormat="1" applyFont="1" applyFill="1" applyBorder="1" applyAlignment="1">
      <alignment horizontal="center" vertical="center"/>
    </xf>
    <xf numFmtId="58" fontId="0" fillId="0" borderId="0" xfId="0" applyNumberFormat="1" applyFont="1" applyFill="1" applyBorder="1" applyAlignment="1">
      <alignment horizontal="center" vertical="center"/>
    </xf>
    <xf numFmtId="180" fontId="21" fillId="3" borderId="1" xfId="0" applyNumberFormat="1" applyFont="1" applyFill="1" applyBorder="1" applyAlignment="1">
      <alignment horizontal="center" vertical="center" wrapText="1"/>
    </xf>
    <xf numFmtId="0" fontId="0" fillId="0" borderId="0" xfId="0" applyFont="1" applyFill="1" applyBorder="1" applyAlignment="1"/>
    <xf numFmtId="0" fontId="23" fillId="0" borderId="0" xfId="0" applyFont="1" applyAlignment="1">
      <alignment horizontal="center" vertical="center"/>
    </xf>
    <xf numFmtId="0" fontId="24" fillId="0" borderId="0" xfId="0" applyFont="1" applyFill="1" applyBorder="1" applyAlignment="1">
      <alignment horizontal="center" vertical="center"/>
    </xf>
    <xf numFmtId="0" fontId="24" fillId="0" borderId="9" xfId="0" applyFont="1" applyFill="1" applyBorder="1" applyAlignment="1">
      <alignment horizontal="center" vertical="center"/>
    </xf>
    <xf numFmtId="0" fontId="8" fillId="0" borderId="9" xfId="0" applyFont="1" applyFill="1" applyBorder="1" applyAlignment="1">
      <alignment horizontal="right" vertical="center"/>
    </xf>
    <xf numFmtId="0" fontId="8" fillId="0" borderId="2"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10" xfId="0" applyFont="1" applyFill="1" applyBorder="1" applyAlignment="1">
      <alignment horizontal="center" vertical="center"/>
    </xf>
    <xf numFmtId="179" fontId="8" fillId="0" borderId="1" xfId="0" applyNumberFormat="1" applyFont="1" applyFill="1" applyBorder="1" applyAlignment="1">
      <alignment horizontal="center" vertical="center"/>
    </xf>
    <xf numFmtId="10" fontId="8" fillId="0" borderId="1" xfId="0" applyNumberFormat="1" applyFont="1" applyFill="1" applyBorder="1" applyAlignment="1">
      <alignment horizontal="center" vertical="center"/>
    </xf>
    <xf numFmtId="0" fontId="8" fillId="0" borderId="1" xfId="0" applyFont="1" applyFill="1" applyBorder="1" applyAlignment="1">
      <alignment vertical="center"/>
    </xf>
    <xf numFmtId="0" fontId="5" fillId="0" borderId="0" xfId="0" applyFont="1" applyFill="1" applyBorder="1" applyAlignment="1">
      <alignment horizontal="left" vertical="top" wrapText="1"/>
    </xf>
    <xf numFmtId="0" fontId="23" fillId="0" borderId="0" xfId="0" applyFont="1">
      <alignment vertical="center"/>
    </xf>
    <xf numFmtId="0" fontId="7" fillId="0" borderId="0" xfId="0" applyFont="1" applyFill="1" applyAlignment="1">
      <alignment horizontal="center" vertical="center"/>
    </xf>
    <xf numFmtId="0" fontId="0" fillId="0" borderId="0" xfId="0" applyFont="1" applyAlignment="1">
      <alignment horizontal="right" vertical="center"/>
    </xf>
    <xf numFmtId="0" fontId="25" fillId="0" borderId="1" xfId="0" applyFont="1" applyFill="1" applyBorder="1" applyAlignment="1">
      <alignment horizontal="left" vertical="center" wrapText="1"/>
    </xf>
    <xf numFmtId="0" fontId="25" fillId="0" borderId="1" xfId="0" applyFont="1" applyFill="1" applyBorder="1" applyAlignment="1">
      <alignment horizontal="left"/>
    </xf>
    <xf numFmtId="4" fontId="26" fillId="0" borderId="1" xfId="0" applyNumberFormat="1" applyFont="1" applyFill="1" applyBorder="1" applyAlignment="1">
      <alignment horizontal="right" vertical="center" wrapText="1"/>
    </xf>
    <xf numFmtId="0" fontId="18" fillId="0" borderId="3" xfId="50" applyNumberFormat="1" applyFont="1" applyFill="1" applyBorder="1" applyAlignment="1">
      <alignment horizontal="center" vertical="center" wrapText="1"/>
    </xf>
    <xf numFmtId="0" fontId="25" fillId="0" borderId="1" xfId="0" applyFont="1" applyFill="1" applyBorder="1" applyAlignment="1">
      <alignment horizontal="left" vertical="center"/>
    </xf>
    <xf numFmtId="186" fontId="26" fillId="0" borderId="1" xfId="0" applyNumberFormat="1" applyFont="1" applyFill="1" applyBorder="1" applyAlignment="1">
      <alignment vertical="center"/>
    </xf>
    <xf numFmtId="4" fontId="27" fillId="0" borderId="1" xfId="50" applyNumberFormat="1" applyFont="1" applyFill="1" applyBorder="1" applyAlignment="1">
      <alignment horizontal="center" vertical="center" wrapText="1"/>
    </xf>
    <xf numFmtId="0" fontId="23" fillId="0" borderId="0" xfId="0" applyFont="1" applyBorder="1">
      <alignment vertical="center"/>
    </xf>
    <xf numFmtId="0" fontId="8" fillId="0" borderId="0" xfId="0" applyFont="1" applyBorder="1">
      <alignment vertical="center"/>
    </xf>
    <xf numFmtId="0" fontId="28" fillId="0" borderId="0" xfId="0" applyFont="1" applyBorder="1" applyAlignment="1">
      <alignment horizontal="center" vertical="center"/>
    </xf>
    <xf numFmtId="0" fontId="11" fillId="0" borderId="0" xfId="0" applyFont="1" applyBorder="1" applyAlignment="1">
      <alignment vertical="center"/>
    </xf>
    <xf numFmtId="0" fontId="29" fillId="0" borderId="1" xfId="0" applyFont="1" applyBorder="1" applyAlignment="1">
      <alignment horizontal="center" vertical="center"/>
    </xf>
    <xf numFmtId="0" fontId="29" fillId="0" borderId="1" xfId="0" applyFont="1" applyBorder="1" applyAlignment="1">
      <alignment horizontal="center" vertical="center" wrapText="1"/>
    </xf>
    <xf numFmtId="180" fontId="8" fillId="0" borderId="1" xfId="0" applyNumberFormat="1" applyFont="1" applyBorder="1">
      <alignment vertical="center"/>
    </xf>
    <xf numFmtId="0" fontId="6" fillId="0" borderId="1" xfId="62" applyFill="1" applyBorder="1" applyAlignment="1" applyProtection="1">
      <alignment horizontal="left" vertical="center" indent="2"/>
      <protection locked="0"/>
    </xf>
    <xf numFmtId="180" fontId="21" fillId="0" borderId="1" xfId="62" applyNumberFormat="1" applyFont="1" applyFill="1" applyBorder="1" applyProtection="1">
      <alignment vertical="center"/>
      <protection locked="0"/>
    </xf>
    <xf numFmtId="0" fontId="6" fillId="0" borderId="1" xfId="62" applyFont="1" applyFill="1" applyBorder="1" applyAlignment="1" applyProtection="1">
      <alignment horizontal="left" vertical="center" indent="2"/>
      <protection locked="0"/>
    </xf>
    <xf numFmtId="0" fontId="6" fillId="0" borderId="1" xfId="62" applyFont="1" applyFill="1" applyBorder="1" applyAlignment="1" applyProtection="1">
      <alignment horizontal="left" vertical="center" wrapText="1" indent="2"/>
      <protection locked="0"/>
    </xf>
    <xf numFmtId="0" fontId="0" fillId="0" borderId="1" xfId="62" applyFont="1" applyFill="1" applyBorder="1" applyAlignment="1" applyProtection="1">
      <alignment horizontal="left" vertical="center" wrapText="1" indent="2"/>
      <protection locked="0"/>
    </xf>
    <xf numFmtId="0" fontId="0" fillId="0" borderId="1" xfId="62" applyFont="1" applyFill="1" applyBorder="1" applyAlignment="1" applyProtection="1">
      <alignment horizontal="left" vertical="center" indent="2"/>
      <protection locked="0"/>
    </xf>
    <xf numFmtId="180" fontId="6" fillId="0" borderId="1" xfId="62" applyNumberFormat="1" applyFill="1" applyBorder="1" applyProtection="1">
      <alignment vertical="center"/>
      <protection locked="0"/>
    </xf>
    <xf numFmtId="10" fontId="0" fillId="0" borderId="0" xfId="0" applyNumberFormat="1" applyBorder="1" applyAlignment="1">
      <alignment horizontal="center" vertical="center"/>
    </xf>
    <xf numFmtId="0" fontId="23" fillId="0" borderId="0" xfId="0" applyFont="1" applyBorder="1" applyAlignment="1">
      <alignment horizontal="center" vertical="center"/>
    </xf>
    <xf numFmtId="10" fontId="8" fillId="0" borderId="9" xfId="0" applyNumberFormat="1" applyFont="1" applyFill="1" applyBorder="1" applyAlignment="1">
      <alignment horizontal="right" vertical="center"/>
    </xf>
    <xf numFmtId="10" fontId="7" fillId="0" borderId="1" xfId="0" applyNumberFormat="1" applyFont="1" applyBorder="1" applyAlignment="1">
      <alignment horizontal="center" vertical="center" wrapText="1"/>
    </xf>
    <xf numFmtId="0" fontId="7" fillId="0" borderId="1" xfId="0" applyFont="1" applyBorder="1">
      <alignment vertical="center"/>
    </xf>
    <xf numFmtId="179" fontId="7" fillId="0" borderId="1" xfId="0" applyNumberFormat="1" applyFont="1" applyBorder="1" applyAlignment="1">
      <alignment horizontal="center" vertical="center"/>
    </xf>
    <xf numFmtId="10" fontId="7" fillId="0" borderId="1" xfId="0" applyNumberFormat="1" applyFont="1" applyBorder="1" applyAlignment="1">
      <alignment horizontal="center" vertical="center"/>
    </xf>
    <xf numFmtId="10" fontId="8" fillId="0" borderId="0" xfId="0" applyNumberFormat="1" applyFont="1" applyBorder="1" applyAlignment="1">
      <alignment horizontal="center" vertical="center"/>
    </xf>
    <xf numFmtId="0" fontId="8" fillId="0" borderId="0" xfId="0" applyFont="1" applyFill="1" applyBorder="1" applyAlignment="1">
      <alignment horizontal="right" vertical="center"/>
    </xf>
    <xf numFmtId="49" fontId="12" fillId="0" borderId="1" xfId="0" applyNumberFormat="1" applyFont="1" applyFill="1" applyBorder="1" applyAlignment="1" applyProtection="1">
      <alignment horizontal="left" vertical="center"/>
      <protection locked="0"/>
    </xf>
    <xf numFmtId="179" fontId="0" fillId="0" borderId="1" xfId="0" applyNumberFormat="1" applyBorder="1">
      <alignment vertical="center"/>
    </xf>
    <xf numFmtId="10" fontId="0" fillId="0" borderId="1" xfId="0" applyNumberFormat="1" applyBorder="1" applyAlignment="1">
      <alignment horizontal="center" vertical="center"/>
    </xf>
    <xf numFmtId="49" fontId="6" fillId="0" borderId="1" xfId="0" applyNumberFormat="1" applyFont="1" applyFill="1" applyBorder="1" applyAlignment="1" applyProtection="1">
      <alignment horizontal="left" vertical="center"/>
      <protection locked="0"/>
    </xf>
    <xf numFmtId="49" fontId="6" fillId="0" borderId="1" xfId="0" applyNumberFormat="1" applyFont="1" applyFill="1" applyBorder="1" applyAlignment="1" applyProtection="1">
      <alignment vertical="center"/>
      <protection locked="0"/>
    </xf>
    <xf numFmtId="49" fontId="6" fillId="0" borderId="1" xfId="0" applyNumberFormat="1" applyFont="1" applyFill="1" applyBorder="1" applyAlignment="1" applyProtection="1">
      <alignment horizontal="left" vertical="center" wrapText="1"/>
      <protection locked="0"/>
    </xf>
    <xf numFmtId="179" fontId="0" fillId="0" borderId="0" xfId="0" applyNumberFormat="1" applyBorder="1">
      <alignment vertical="center"/>
    </xf>
    <xf numFmtId="49" fontId="6" fillId="0" borderId="1" xfId="0" applyNumberFormat="1" applyFont="1" applyFill="1" applyBorder="1" applyAlignment="1" applyProtection="1">
      <alignment horizontal="left" vertical="center" indent="2"/>
      <protection locked="0"/>
    </xf>
    <xf numFmtId="49" fontId="6" fillId="0" borderId="1" xfId="54" applyNumberFormat="1" applyFont="1" applyFill="1" applyBorder="1" applyAlignment="1" applyProtection="1">
      <alignment vertical="center" wrapText="1"/>
      <protection locked="0"/>
    </xf>
    <xf numFmtId="49" fontId="6" fillId="0" borderId="1" xfId="54" applyNumberFormat="1" applyFont="1" applyFill="1" applyBorder="1" applyAlignment="1" applyProtection="1">
      <alignment horizontal="left" vertical="center" wrapText="1" indent="2"/>
      <protection locked="0"/>
    </xf>
    <xf numFmtId="49" fontId="12" fillId="0" borderId="1" xfId="54" applyNumberFormat="1" applyFont="1" applyFill="1" applyBorder="1" applyAlignment="1" applyProtection="1">
      <alignment vertical="center" wrapText="1"/>
      <protection locked="0"/>
    </xf>
    <xf numFmtId="49" fontId="6" fillId="0" borderId="1" xfId="54" applyNumberFormat="1" applyFont="1" applyFill="1" applyBorder="1" applyAlignment="1" applyProtection="1">
      <alignment horizontal="left" vertical="center" wrapText="1"/>
      <protection locked="0"/>
    </xf>
    <xf numFmtId="49" fontId="6" fillId="0" borderId="1" xfId="0" applyNumberFormat="1" applyFont="1" applyFill="1" applyBorder="1" applyAlignment="1" applyProtection="1">
      <alignment vertical="center" wrapText="1"/>
      <protection locked="0"/>
    </xf>
    <xf numFmtId="49" fontId="12" fillId="0" borderId="1" xfId="0" applyNumberFormat="1" applyFont="1" applyFill="1" applyBorder="1" applyAlignment="1" applyProtection="1">
      <alignment vertical="center"/>
      <protection locked="0"/>
    </xf>
    <xf numFmtId="49" fontId="12" fillId="0" borderId="1" xfId="54" applyNumberFormat="1" applyFont="1" applyFill="1" applyBorder="1" applyAlignment="1" applyProtection="1">
      <alignment horizontal="left" vertical="center" wrapText="1"/>
      <protection locked="0"/>
    </xf>
    <xf numFmtId="0" fontId="12" fillId="0" borderId="1" xfId="62" applyFont="1" applyFill="1" applyBorder="1" applyAlignment="1" applyProtection="1">
      <alignment horizontal="distributed" vertical="center" indent="2"/>
      <protection locked="0"/>
    </xf>
    <xf numFmtId="0" fontId="12" fillId="0" borderId="1" xfId="62" applyFont="1" applyFill="1" applyBorder="1" applyAlignment="1" applyProtection="1">
      <alignment horizontal="left" vertical="center"/>
      <protection locked="0"/>
    </xf>
    <xf numFmtId="0" fontId="6" fillId="0" borderId="1" xfId="62" applyFont="1" applyFill="1" applyBorder="1" applyAlignment="1" applyProtection="1">
      <alignment horizontal="left" vertical="center"/>
      <protection locked="0"/>
    </xf>
    <xf numFmtId="0" fontId="12" fillId="0" borderId="1" xfId="62" applyFont="1" applyFill="1" applyBorder="1" applyAlignment="1" applyProtection="1">
      <alignment horizontal="left" vertical="center" indent="1"/>
      <protection locked="0"/>
    </xf>
    <xf numFmtId="0" fontId="6" fillId="0" borderId="1" xfId="62" applyFont="1" applyFill="1" applyBorder="1" applyAlignment="1" applyProtection="1">
      <alignment horizontal="left" vertical="center" indent="1"/>
      <protection locked="0"/>
    </xf>
    <xf numFmtId="0" fontId="12" fillId="0" borderId="1" xfId="62" applyFont="1" applyFill="1" applyBorder="1" applyAlignment="1" applyProtection="1">
      <alignment vertical="center"/>
      <protection locked="0"/>
    </xf>
    <xf numFmtId="0" fontId="8" fillId="0" borderId="1" xfId="0" applyFont="1" applyBorder="1" applyAlignment="1">
      <alignment horizontal="left" vertical="center" indent="2"/>
    </xf>
    <xf numFmtId="10" fontId="8" fillId="0" borderId="1" xfId="3" applyNumberFormat="1" applyFont="1" applyBorder="1" applyAlignment="1">
      <alignment horizontal="center" vertical="center"/>
    </xf>
    <xf numFmtId="0" fontId="0" fillId="0" borderId="0" xfId="0" applyAlignment="1">
      <alignment horizontal="left" vertical="center"/>
    </xf>
    <xf numFmtId="0" fontId="30" fillId="0" borderId="0" xfId="0" applyFont="1" applyBorder="1" applyAlignment="1">
      <alignment horizontal="center" vertical="center"/>
    </xf>
    <xf numFmtId="0" fontId="0" fillId="0" borderId="11"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left" vertical="center"/>
    </xf>
    <xf numFmtId="187" fontId="0" fillId="0" borderId="1" xfId="3" applyNumberFormat="1" applyFont="1" applyBorder="1" applyAlignment="1">
      <alignment horizontal="left" vertical="center"/>
    </xf>
    <xf numFmtId="0" fontId="0" fillId="0" borderId="4" xfId="0" applyBorder="1" applyAlignment="1">
      <alignment horizontal="center" vertical="center"/>
    </xf>
    <xf numFmtId="0" fontId="0" fillId="0" borderId="6" xfId="0" applyBorder="1" applyAlignment="1">
      <alignment horizontal="center" vertical="center"/>
    </xf>
    <xf numFmtId="0" fontId="31" fillId="0" borderId="0" xfId="0" applyFont="1" applyBorder="1">
      <alignment vertical="center"/>
    </xf>
    <xf numFmtId="0" fontId="32" fillId="0" borderId="0" xfId="0" applyFont="1" applyFill="1" applyBorder="1">
      <alignment vertical="center"/>
    </xf>
    <xf numFmtId="0" fontId="32" fillId="0" borderId="0" xfId="0" applyFont="1" applyBorder="1">
      <alignment vertical="center"/>
    </xf>
    <xf numFmtId="0" fontId="31" fillId="0" borderId="0" xfId="0" applyFont="1" applyFill="1" applyBorder="1">
      <alignment vertical="center"/>
    </xf>
    <xf numFmtId="0" fontId="31" fillId="0" borderId="1" xfId="0" applyFont="1" applyBorder="1" applyAlignment="1">
      <alignment horizontal="center" vertical="center"/>
    </xf>
    <xf numFmtId="0" fontId="31" fillId="0" borderId="1" xfId="0" applyFont="1" applyFill="1" applyBorder="1">
      <alignment vertical="center"/>
    </xf>
    <xf numFmtId="179" fontId="31" fillId="0" borderId="1" xfId="0" applyNumberFormat="1" applyFont="1" applyFill="1" applyBorder="1" applyAlignment="1">
      <alignment horizontal="center" vertical="center"/>
    </xf>
    <xf numFmtId="10" fontId="31" fillId="0" borderId="1" xfId="3" applyNumberFormat="1" applyFont="1" applyFill="1" applyBorder="1" applyAlignment="1">
      <alignment horizontal="center" vertical="center"/>
    </xf>
    <xf numFmtId="0" fontId="32" fillId="0" borderId="1" xfId="0" applyFont="1" applyBorder="1">
      <alignment vertical="center"/>
    </xf>
    <xf numFmtId="179" fontId="32" fillId="0" borderId="1" xfId="0" applyNumberFormat="1" applyFont="1" applyBorder="1" applyAlignment="1">
      <alignment horizontal="center" vertical="center"/>
    </xf>
    <xf numFmtId="10" fontId="32" fillId="0" borderId="1" xfId="3" applyNumberFormat="1" applyFont="1" applyBorder="1" applyAlignment="1">
      <alignment horizontal="center" vertical="center"/>
    </xf>
    <xf numFmtId="0" fontId="32" fillId="0" borderId="1" xfId="0" applyFont="1" applyBorder="1" applyAlignment="1">
      <alignment vertical="center"/>
    </xf>
    <xf numFmtId="0" fontId="32" fillId="0" borderId="1" xfId="0" applyFont="1" applyFill="1" applyBorder="1">
      <alignment vertical="center"/>
    </xf>
    <xf numFmtId="0" fontId="31" fillId="0" borderId="1" xfId="0" applyFont="1" applyBorder="1">
      <alignment vertical="center"/>
    </xf>
    <xf numFmtId="0" fontId="32" fillId="0" borderId="0" xfId="0" applyFont="1" applyFill="1" applyBorder="1" applyAlignment="1">
      <alignment horizontal="left" vertical="center" wrapText="1"/>
    </xf>
    <xf numFmtId="0" fontId="32"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Fill="1">
      <alignment vertical="center"/>
    </xf>
    <xf numFmtId="0" fontId="33" fillId="0" borderId="0" xfId="0" applyFont="1" applyAlignment="1">
      <alignment horizontal="center" vertical="center"/>
    </xf>
    <xf numFmtId="0" fontId="0" fillId="0" borderId="1" xfId="0" applyFont="1" applyBorder="1" applyAlignment="1">
      <alignment horizontal="center" vertical="center"/>
    </xf>
    <xf numFmtId="0" fontId="0" fillId="0" borderId="1" xfId="0" applyFont="1" applyFill="1" applyBorder="1" applyAlignment="1">
      <alignment horizontal="center" vertical="center"/>
    </xf>
    <xf numFmtId="0" fontId="0" fillId="0" borderId="1" xfId="0" applyFont="1" applyFill="1" applyBorder="1">
      <alignment vertical="center"/>
    </xf>
  </cellXfs>
  <cellStyles count="6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2007年云南省向人大报送政府收支预算表格式编制过程表 2" xfId="49"/>
    <cellStyle name="常规 12" xfId="50"/>
    <cellStyle name="百分比 5" xfId="51"/>
    <cellStyle name="常规 19 2" xfId="52"/>
    <cellStyle name="百分比 2 2 3" xfId="53"/>
    <cellStyle name="常规_附件2：二维表" xfId="54"/>
    <cellStyle name="常规 16" xfId="55"/>
    <cellStyle name="常规 10" xfId="56"/>
    <cellStyle name="常规 16 2" xfId="57"/>
    <cellStyle name="常规 11 3" xfId="58"/>
    <cellStyle name="常规 10 2 2" xfId="59"/>
    <cellStyle name="常规 2" xfId="60"/>
    <cellStyle name="常规 2 4" xfId="61"/>
    <cellStyle name="常规_2007年云南省向人大报送政府收支预算表格式编制过程表" xfId="62"/>
    <cellStyle name="常规_2007年云南省向人大报送政府收支预算表格式编制过程表 2 2" xfId="63"/>
    <cellStyle name="千位分隔 2" xfId="64"/>
  </cellStyles>
  <dxfs count="4">
    <dxf>
      <font>
        <b val="1"/>
        <i val="0"/>
      </font>
    </dxf>
    <dxf>
      <font>
        <color indexed="10"/>
      </font>
    </dxf>
    <dxf>
      <font>
        <b val="0"/>
        <i val="0"/>
        <color indexed="9"/>
      </font>
    </dxf>
    <dxf>
      <font>
        <color indexed="9"/>
      </font>
    </dxf>
  </dxf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0" Type="http://schemas.openxmlformats.org/officeDocument/2006/relationships/styles" Target="styles.xml"/><Relationship Id="rId3" Type="http://schemas.openxmlformats.org/officeDocument/2006/relationships/worksheet" Target="worksheets/sheet3.xml"/><Relationship Id="rId29" Type="http://schemas.openxmlformats.org/officeDocument/2006/relationships/sharedStrings" Target="sharedStrings.xml"/><Relationship Id="rId28" Type="http://schemas.openxmlformats.org/officeDocument/2006/relationships/theme" Target="theme/theme1.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C29"/>
  <sheetViews>
    <sheetView tabSelected="1" zoomScaleSheetLayoutView="60" workbookViewId="0">
      <selection activeCell="G11" sqref="G11"/>
    </sheetView>
  </sheetViews>
  <sheetFormatPr defaultColWidth="9" defaultRowHeight="13.5" outlineLevelCol="2"/>
  <cols>
    <col min="1" max="1" width="7.44166666666667" style="247" customWidth="1"/>
    <col min="2" max="2" width="72.3333333333333" style="107" customWidth="1"/>
    <col min="3" max="3" width="8" style="107" customWidth="1"/>
    <col min="4" max="16384" width="9" style="107"/>
  </cols>
  <sheetData>
    <row r="2" ht="22.5" spans="1:2">
      <c r="A2" s="249" t="s">
        <v>0</v>
      </c>
      <c r="B2" s="249"/>
    </row>
    <row r="4" s="247" customFormat="1" ht="28.5" customHeight="1" spans="1:3">
      <c r="A4" s="250" t="s">
        <v>1</v>
      </c>
      <c r="B4" s="250" t="s">
        <v>2</v>
      </c>
      <c r="C4" s="250" t="s">
        <v>3</v>
      </c>
    </row>
    <row r="5" ht="24.75" customHeight="1" spans="1:3">
      <c r="A5" s="250">
        <v>1</v>
      </c>
      <c r="B5" s="112" t="s">
        <v>4</v>
      </c>
      <c r="C5" s="112"/>
    </row>
    <row r="6" ht="24.75" customHeight="1" spans="1:3">
      <c r="A6" s="250">
        <v>2</v>
      </c>
      <c r="B6" s="112" t="s">
        <v>5</v>
      </c>
      <c r="C6" s="112"/>
    </row>
    <row r="7" ht="24.75" customHeight="1" spans="1:3">
      <c r="A7" s="250">
        <v>3</v>
      </c>
      <c r="B7" s="112" t="s">
        <v>6</v>
      </c>
      <c r="C7" s="112"/>
    </row>
    <row r="8" s="248" customFormat="1" ht="24.75" customHeight="1" spans="1:3">
      <c r="A8" s="251">
        <v>4</v>
      </c>
      <c r="B8" s="252" t="s">
        <v>7</v>
      </c>
      <c r="C8" s="252"/>
    </row>
    <row r="9" ht="24.75" customHeight="1" spans="1:3">
      <c r="A9" s="250">
        <v>5</v>
      </c>
      <c r="B9" s="112" t="s">
        <v>8</v>
      </c>
      <c r="C9" s="112"/>
    </row>
    <row r="10" ht="24.75" customHeight="1" spans="1:3">
      <c r="A10" s="250">
        <v>6</v>
      </c>
      <c r="B10" s="112" t="s">
        <v>9</v>
      </c>
      <c r="C10" s="112"/>
    </row>
    <row r="11" ht="24.75" customHeight="1" spans="1:3">
      <c r="A11" s="250">
        <v>7</v>
      </c>
      <c r="B11" s="112" t="s">
        <v>10</v>
      </c>
      <c r="C11" s="112"/>
    </row>
    <row r="12" ht="24.75" customHeight="1" spans="1:3">
      <c r="A12" s="250">
        <v>8</v>
      </c>
      <c r="B12" s="112" t="s">
        <v>11</v>
      </c>
      <c r="C12" s="112"/>
    </row>
    <row r="13" ht="24.75" customHeight="1" spans="1:3">
      <c r="A13" s="250">
        <v>9</v>
      </c>
      <c r="B13" s="112" t="s">
        <v>12</v>
      </c>
      <c r="C13" s="112"/>
    </row>
    <row r="14" ht="24.75" customHeight="1" spans="1:3">
      <c r="A14" s="250">
        <v>10</v>
      </c>
      <c r="B14" s="112" t="s">
        <v>13</v>
      </c>
      <c r="C14" s="112"/>
    </row>
    <row r="15" ht="24.75" customHeight="1" spans="1:3">
      <c r="A15" s="250">
        <v>11</v>
      </c>
      <c r="B15" s="112" t="s">
        <v>14</v>
      </c>
      <c r="C15" s="112"/>
    </row>
    <row r="16" ht="24.75" customHeight="1" spans="1:3">
      <c r="A16" s="250">
        <v>12</v>
      </c>
      <c r="B16" s="112" t="s">
        <v>15</v>
      </c>
      <c r="C16" s="112"/>
    </row>
    <row r="17" s="248" customFormat="1" ht="24.75" customHeight="1" spans="1:3">
      <c r="A17" s="251">
        <v>13</v>
      </c>
      <c r="B17" s="252" t="s">
        <v>16</v>
      </c>
      <c r="C17" s="252"/>
    </row>
    <row r="18" ht="24.75" customHeight="1" spans="1:3">
      <c r="A18" s="250">
        <v>14</v>
      </c>
      <c r="B18" s="112" t="s">
        <v>17</v>
      </c>
      <c r="C18" s="112"/>
    </row>
    <row r="19" ht="24.75" customHeight="1" spans="1:3">
      <c r="A19" s="250">
        <v>15</v>
      </c>
      <c r="B19" s="112" t="s">
        <v>18</v>
      </c>
      <c r="C19" s="112"/>
    </row>
    <row r="20" ht="24.75" customHeight="1" spans="1:3">
      <c r="A20" s="250">
        <v>16</v>
      </c>
      <c r="B20" s="112" t="s">
        <v>19</v>
      </c>
      <c r="C20" s="112"/>
    </row>
    <row r="21" ht="24.75" customHeight="1" spans="1:3">
      <c r="A21" s="250">
        <v>17</v>
      </c>
      <c r="B21" s="112" t="s">
        <v>20</v>
      </c>
      <c r="C21" s="112"/>
    </row>
    <row r="22" ht="24.75" customHeight="1" spans="1:3">
      <c r="A22" s="250">
        <v>18</v>
      </c>
      <c r="B22" s="112" t="s">
        <v>21</v>
      </c>
      <c r="C22" s="112"/>
    </row>
    <row r="23" ht="24.75" customHeight="1" spans="1:3">
      <c r="A23" s="250">
        <v>19</v>
      </c>
      <c r="B23" s="112" t="s">
        <v>22</v>
      </c>
      <c r="C23" s="112"/>
    </row>
    <row r="24" ht="24.75" customHeight="1" spans="1:3">
      <c r="A24" s="250">
        <v>20</v>
      </c>
      <c r="B24" s="112" t="s">
        <v>23</v>
      </c>
      <c r="C24" s="112"/>
    </row>
    <row r="25" ht="24.75" customHeight="1" spans="1:3">
      <c r="A25" s="250">
        <v>21</v>
      </c>
      <c r="B25" s="112" t="s">
        <v>24</v>
      </c>
      <c r="C25" s="112"/>
    </row>
    <row r="26" ht="24.75" customHeight="1" spans="1:3">
      <c r="A26" s="250">
        <v>22</v>
      </c>
      <c r="B26" s="112" t="s">
        <v>25</v>
      </c>
      <c r="C26" s="112"/>
    </row>
    <row r="27" ht="24.75" customHeight="1" spans="1:3">
      <c r="A27" s="250">
        <v>23</v>
      </c>
      <c r="B27" s="112" t="s">
        <v>26</v>
      </c>
      <c r="C27" s="112"/>
    </row>
    <row r="28" ht="24.75" customHeight="1" spans="1:3">
      <c r="A28" s="250">
        <v>24</v>
      </c>
      <c r="B28" s="112" t="s">
        <v>27</v>
      </c>
      <c r="C28" s="112"/>
    </row>
    <row r="29" ht="24.75" customHeight="1" spans="1:3">
      <c r="A29" s="250">
        <v>25</v>
      </c>
      <c r="B29" s="112" t="s">
        <v>28</v>
      </c>
      <c r="C29" s="112"/>
    </row>
  </sheetData>
  <mergeCells count="1">
    <mergeCell ref="A2:B2"/>
  </mergeCells>
  <printOptions horizontalCentered="1"/>
  <pageMargins left="0.71" right="0.71" top="0.75" bottom="0.75" header="0.31" footer="0.31"/>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pageSetUpPr fitToPage="1"/>
  </sheetPr>
  <dimension ref="A1:C10"/>
  <sheetViews>
    <sheetView zoomScaleSheetLayoutView="60" workbookViewId="0">
      <selection activeCell="A1" sqref="A1:C1"/>
    </sheetView>
  </sheetViews>
  <sheetFormatPr defaultColWidth="9" defaultRowHeight="13.5" outlineLevelCol="2"/>
  <cols>
    <col min="1" max="1" width="64.1" style="140"/>
    <col min="2" max="2" width="24.4416666666667" style="140" customWidth="1"/>
    <col min="3" max="3" width="28" style="140" customWidth="1"/>
    <col min="4" max="16384" width="9" style="140"/>
  </cols>
  <sheetData>
    <row r="1" ht="46.5" customHeight="1" spans="1:3">
      <c r="A1" s="46" t="s">
        <v>11</v>
      </c>
      <c r="B1" s="46"/>
      <c r="C1" s="46"/>
    </row>
    <row r="2" ht="24.75" customHeight="1" spans="1:3">
      <c r="A2" s="141" t="s">
        <v>29</v>
      </c>
      <c r="B2" s="141"/>
      <c r="C2" s="141"/>
    </row>
    <row r="3" ht="25.5" customHeight="1" spans="1:3">
      <c r="A3" s="142" t="s">
        <v>1465</v>
      </c>
      <c r="B3" s="142" t="s">
        <v>1466</v>
      </c>
      <c r="C3" s="142" t="s">
        <v>1467</v>
      </c>
    </row>
    <row r="4" ht="26.1" customHeight="1" spans="1:3">
      <c r="A4" s="143" t="s">
        <v>1468</v>
      </c>
      <c r="B4" s="154">
        <v>95135</v>
      </c>
      <c r="C4" s="154">
        <v>95135</v>
      </c>
    </row>
    <row r="5" ht="26.1" customHeight="1" spans="1:3">
      <c r="A5" s="143" t="s">
        <v>1469</v>
      </c>
      <c r="B5" s="154">
        <v>12375</v>
      </c>
      <c r="C5" s="154">
        <v>123754</v>
      </c>
    </row>
    <row r="6" ht="26.1" customHeight="1" spans="1:3">
      <c r="A6" s="143" t="s">
        <v>1470</v>
      </c>
      <c r="B6" s="154">
        <v>39357</v>
      </c>
      <c r="C6" s="154">
        <v>39357</v>
      </c>
    </row>
    <row r="7" ht="26.1" customHeight="1" spans="1:3">
      <c r="A7" s="143" t="s">
        <v>1471</v>
      </c>
      <c r="B7" s="154"/>
      <c r="C7" s="154"/>
    </row>
    <row r="8" ht="26.1" customHeight="1" spans="1:3">
      <c r="A8" s="143" t="s">
        <v>1472</v>
      </c>
      <c r="B8" s="154">
        <v>101378</v>
      </c>
      <c r="C8" s="154">
        <v>101378</v>
      </c>
    </row>
    <row r="9" ht="26.1" customHeight="1" spans="1:3">
      <c r="A9" s="143" t="s">
        <v>1473</v>
      </c>
      <c r="B9" s="154"/>
      <c r="C9" s="154"/>
    </row>
    <row r="10" ht="26.1" customHeight="1" spans="1:3">
      <c r="A10" s="143" t="s">
        <v>1474</v>
      </c>
      <c r="B10" s="154">
        <v>123754</v>
      </c>
      <c r="C10" s="154">
        <v>123754</v>
      </c>
    </row>
  </sheetData>
  <mergeCells count="2">
    <mergeCell ref="A1:C1"/>
    <mergeCell ref="A2:C2"/>
  </mergeCells>
  <printOptions horizontalCentered="1"/>
  <pageMargins left="0.71" right="0.71" top="0.75" bottom="0.75" header="0.31" footer="0.31"/>
  <pageSetup paperSize="9" fitToHeight="200" orientation="landscape" horizontalDpi="600" vertic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pageSetUpPr fitToPage="1"/>
  </sheetPr>
  <dimension ref="A1:C13"/>
  <sheetViews>
    <sheetView zoomScaleSheetLayoutView="60" workbookViewId="0">
      <selection activeCell="A10" sqref="A10"/>
    </sheetView>
  </sheetViews>
  <sheetFormatPr defaultColWidth="9" defaultRowHeight="13.5" outlineLevelCol="2"/>
  <cols>
    <col min="1" max="1" width="67.3333333333333" style="140" customWidth="1"/>
    <col min="2" max="2" width="24.4416666666667" style="147" customWidth="1"/>
    <col min="3" max="3" width="28" style="147" customWidth="1"/>
    <col min="4" max="16384" width="9" style="140"/>
  </cols>
  <sheetData>
    <row r="1" ht="46.5" customHeight="1" spans="1:3">
      <c r="A1" s="46" t="s">
        <v>12</v>
      </c>
      <c r="B1" s="46"/>
      <c r="C1" s="46"/>
    </row>
    <row r="2" ht="21" customHeight="1" spans="1:3">
      <c r="A2" s="141" t="s">
        <v>29</v>
      </c>
      <c r="B2" s="141"/>
      <c r="C2" s="141"/>
    </row>
    <row r="3" ht="25.5" customHeight="1" spans="1:3">
      <c r="A3" s="142" t="s">
        <v>1465</v>
      </c>
      <c r="B3" s="142" t="s">
        <v>1466</v>
      </c>
      <c r="C3" s="142" t="s">
        <v>1467</v>
      </c>
    </row>
    <row r="4" ht="26.1" customHeight="1" spans="1:3">
      <c r="A4" s="143" t="s">
        <v>1468</v>
      </c>
      <c r="B4" s="144">
        <v>95135</v>
      </c>
      <c r="C4" s="144">
        <v>95135</v>
      </c>
    </row>
    <row r="5" ht="26.1" customHeight="1" spans="1:3">
      <c r="A5" s="143" t="s">
        <v>1469</v>
      </c>
      <c r="B5" s="144">
        <v>123754</v>
      </c>
      <c r="C5" s="144">
        <v>123754</v>
      </c>
    </row>
    <row r="6" ht="26.1" customHeight="1" spans="1:3">
      <c r="A6" s="143" t="s">
        <v>1470</v>
      </c>
      <c r="B6" s="144">
        <v>39357</v>
      </c>
      <c r="C6" s="144">
        <v>39357</v>
      </c>
    </row>
    <row r="7" ht="26.1" customHeight="1" spans="1:3">
      <c r="A7" s="143" t="s">
        <v>1475</v>
      </c>
      <c r="B7" s="144">
        <v>39357</v>
      </c>
      <c r="C7" s="144">
        <v>39357</v>
      </c>
    </row>
    <row r="8" ht="26.1" customHeight="1" spans="1:3">
      <c r="A8" s="143" t="s">
        <v>1476</v>
      </c>
      <c r="B8" s="144"/>
      <c r="C8" s="144"/>
    </row>
    <row r="9" ht="26.1" customHeight="1" spans="1:3">
      <c r="A9" s="143" t="s">
        <v>1477</v>
      </c>
      <c r="B9" s="144">
        <v>101378</v>
      </c>
      <c r="C9" s="144">
        <v>101378</v>
      </c>
    </row>
    <row r="10" ht="26.1" customHeight="1" spans="1:3">
      <c r="A10" s="143" t="s">
        <v>1478</v>
      </c>
      <c r="B10" s="144"/>
      <c r="C10" s="144"/>
    </row>
    <row r="11" ht="26.1" customHeight="1" spans="1:3">
      <c r="A11" s="143" t="s">
        <v>1479</v>
      </c>
      <c r="B11" s="144">
        <v>123754</v>
      </c>
      <c r="C11" s="144">
        <v>123754</v>
      </c>
    </row>
    <row r="13" spans="2:2">
      <c r="B13" s="153"/>
    </row>
  </sheetData>
  <mergeCells count="2">
    <mergeCell ref="A1:C1"/>
    <mergeCell ref="A2:C2"/>
  </mergeCells>
  <printOptions horizontalCentered="1"/>
  <pageMargins left="0.71" right="0.71" top="0.75" bottom="0.75" header="0.31" footer="0.31"/>
  <pageSetup paperSize="9" fitToHeight="200" orientation="landscape" horizontalDpi="600" vertic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pageSetUpPr fitToPage="1"/>
  </sheetPr>
  <dimension ref="A1:B14"/>
  <sheetViews>
    <sheetView zoomScaleSheetLayoutView="60" workbookViewId="0">
      <selection activeCell="G14" sqref="G14"/>
    </sheetView>
  </sheetViews>
  <sheetFormatPr defaultColWidth="9" defaultRowHeight="13.5" outlineLevelCol="1"/>
  <cols>
    <col min="1" max="1" width="23" style="140" customWidth="1"/>
    <col min="2" max="2" width="69.2083333333333" style="140" customWidth="1"/>
    <col min="3" max="16384" width="9" style="140"/>
  </cols>
  <sheetData>
    <row r="1" ht="47.25" customHeight="1" spans="1:2">
      <c r="A1" s="46" t="s">
        <v>1480</v>
      </c>
      <c r="B1" s="46"/>
    </row>
    <row r="2" ht="30" customHeight="1" spans="1:2">
      <c r="A2" s="141" t="s">
        <v>29</v>
      </c>
      <c r="B2" s="141"/>
    </row>
    <row r="3" ht="32.25" customHeight="1" spans="1:2">
      <c r="A3" s="148" t="s">
        <v>1481</v>
      </c>
      <c r="B3" s="149" t="s">
        <v>1482</v>
      </c>
    </row>
    <row r="4" ht="26.1" customHeight="1" spans="1:2">
      <c r="A4" s="150" t="s">
        <v>1483</v>
      </c>
      <c r="B4" s="144">
        <v>123754</v>
      </c>
    </row>
    <row r="5" ht="26.1" customHeight="1" spans="1:2">
      <c r="A5" s="150" t="s">
        <v>1484</v>
      </c>
      <c r="B5" s="144"/>
    </row>
    <row r="6" ht="26.1" customHeight="1" spans="1:2">
      <c r="A6" s="150" t="s">
        <v>1485</v>
      </c>
      <c r="B6" s="144"/>
    </row>
    <row r="7" ht="26.1" customHeight="1" spans="1:2">
      <c r="A7" s="150" t="s">
        <v>1486</v>
      </c>
      <c r="B7" s="144"/>
    </row>
    <row r="8" ht="26.1" customHeight="1" spans="1:2">
      <c r="A8" s="150" t="s">
        <v>1487</v>
      </c>
      <c r="B8" s="151"/>
    </row>
    <row r="9" ht="26.1" customHeight="1" spans="1:2">
      <c r="A9" s="150" t="s">
        <v>1488</v>
      </c>
      <c r="B9" s="151"/>
    </row>
    <row r="10" ht="26.1" customHeight="1" spans="1:2">
      <c r="A10" s="150" t="s">
        <v>1489</v>
      </c>
      <c r="B10" s="151"/>
    </row>
    <row r="11" ht="26.1" customHeight="1" spans="1:2">
      <c r="A11" s="150" t="s">
        <v>1490</v>
      </c>
      <c r="B11" s="151"/>
    </row>
    <row r="12" ht="26.1" customHeight="1" spans="1:2">
      <c r="A12" s="150" t="s">
        <v>1491</v>
      </c>
      <c r="B12" s="151"/>
    </row>
    <row r="13" ht="26.1" customHeight="1" spans="1:2">
      <c r="A13" s="150" t="s">
        <v>1492</v>
      </c>
      <c r="B13" s="151"/>
    </row>
    <row r="14" ht="26.1" customHeight="1" spans="1:2">
      <c r="A14" s="148" t="s">
        <v>1493</v>
      </c>
      <c r="B14" s="152">
        <v>123754</v>
      </c>
    </row>
  </sheetData>
  <mergeCells count="2">
    <mergeCell ref="A1:B1"/>
    <mergeCell ref="A2:B2"/>
  </mergeCells>
  <printOptions horizontalCentered="1"/>
  <pageMargins left="0.71" right="0.71" top="0.75" bottom="0.75" header="0.31" footer="0.31"/>
  <pageSetup paperSize="9" fitToHeight="200" orientation="landscape" horizontalDpi="600" vertic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pageSetUpPr fitToPage="1"/>
  </sheetPr>
  <dimension ref="A1:C10"/>
  <sheetViews>
    <sheetView zoomScaleSheetLayoutView="60" workbookViewId="0">
      <selection activeCell="A1" sqref="A1:C1"/>
    </sheetView>
  </sheetViews>
  <sheetFormatPr defaultColWidth="9" defaultRowHeight="13.5" outlineLevelCol="2"/>
  <cols>
    <col min="1" max="1" width="67.3333333333333" style="140" customWidth="1"/>
    <col min="2" max="2" width="24.4416666666667" style="147" customWidth="1"/>
    <col min="3" max="3" width="28" style="147" customWidth="1"/>
    <col min="4" max="16384" width="9" style="140"/>
  </cols>
  <sheetData>
    <row r="1" ht="46.5" customHeight="1" spans="1:3">
      <c r="A1" s="46" t="s">
        <v>14</v>
      </c>
      <c r="B1" s="46"/>
      <c r="C1" s="46"/>
    </row>
    <row r="2" ht="14.25" spans="1:3">
      <c r="A2" s="141" t="s">
        <v>29</v>
      </c>
      <c r="B2" s="141"/>
      <c r="C2" s="141"/>
    </row>
    <row r="3" ht="25.5" customHeight="1" spans="1:3">
      <c r="A3" s="142" t="s">
        <v>1465</v>
      </c>
      <c r="B3" s="142" t="s">
        <v>1466</v>
      </c>
      <c r="C3" s="142" t="s">
        <v>1467</v>
      </c>
    </row>
    <row r="4" ht="26.1" customHeight="1" spans="1:3">
      <c r="A4" s="143" t="s">
        <v>1468</v>
      </c>
      <c r="B4" s="144">
        <v>95135</v>
      </c>
      <c r="C4" s="144">
        <v>95135</v>
      </c>
    </row>
    <row r="5" ht="26.1" customHeight="1" spans="1:3">
      <c r="A5" s="143" t="s">
        <v>1469</v>
      </c>
      <c r="B5" s="144">
        <v>123754</v>
      </c>
      <c r="C5" s="144">
        <v>123754</v>
      </c>
    </row>
    <row r="6" ht="26.1" customHeight="1" spans="1:3">
      <c r="A6" s="143" t="s">
        <v>1494</v>
      </c>
      <c r="B6" s="144">
        <v>39357</v>
      </c>
      <c r="C6" s="144">
        <v>39357</v>
      </c>
    </row>
    <row r="7" ht="26.1" customHeight="1" spans="1:3">
      <c r="A7" s="143" t="s">
        <v>1471</v>
      </c>
      <c r="B7" s="144"/>
      <c r="C7" s="144"/>
    </row>
    <row r="8" ht="26.1" customHeight="1" spans="1:3">
      <c r="A8" s="143" t="s">
        <v>1472</v>
      </c>
      <c r="B8" s="144">
        <v>101378</v>
      </c>
      <c r="C8" s="144">
        <v>101378</v>
      </c>
    </row>
    <row r="9" ht="26.1" customHeight="1" spans="1:3">
      <c r="A9" s="143" t="s">
        <v>1473</v>
      </c>
      <c r="B9" s="144"/>
      <c r="C9" s="144"/>
    </row>
    <row r="10" ht="26.1" customHeight="1" spans="1:3">
      <c r="A10" s="143" t="s">
        <v>1474</v>
      </c>
      <c r="B10" s="144">
        <v>123754</v>
      </c>
      <c r="C10" s="144">
        <v>123754</v>
      </c>
    </row>
  </sheetData>
  <mergeCells count="2">
    <mergeCell ref="A1:C1"/>
    <mergeCell ref="A2:C2"/>
  </mergeCells>
  <printOptions horizontalCentered="1"/>
  <pageMargins left="0.71" right="0.71" top="0.75" bottom="0.75" header="0.31" footer="0.31"/>
  <pageSetup paperSize="9" fitToHeight="200" orientation="landscape" horizontalDpi="600" vertic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pageSetUpPr fitToPage="1"/>
  </sheetPr>
  <dimension ref="A1:E11"/>
  <sheetViews>
    <sheetView zoomScaleSheetLayoutView="60" workbookViewId="0">
      <selection activeCell="A1" sqref="A1:C1"/>
    </sheetView>
  </sheetViews>
  <sheetFormatPr defaultColWidth="9" defaultRowHeight="13.5" outlineLevelCol="4"/>
  <cols>
    <col min="1" max="1" width="72" style="140" customWidth="1"/>
    <col min="2" max="2" width="21.775" style="140" customWidth="1"/>
    <col min="3" max="3" width="21.4416666666667" style="140" customWidth="1"/>
    <col min="4" max="16384" width="9" style="140"/>
  </cols>
  <sheetData>
    <row r="1" ht="46.5" customHeight="1" spans="1:3">
      <c r="A1" s="46" t="s">
        <v>15</v>
      </c>
      <c r="B1" s="46"/>
      <c r="C1" s="46"/>
    </row>
    <row r="2" ht="14.25" spans="1:3">
      <c r="A2" s="141" t="s">
        <v>29</v>
      </c>
      <c r="B2" s="141"/>
      <c r="C2" s="141"/>
    </row>
    <row r="3" ht="26.1" customHeight="1" spans="1:3">
      <c r="A3" s="142" t="s">
        <v>1465</v>
      </c>
      <c r="B3" s="142" t="s">
        <v>1466</v>
      </c>
      <c r="C3" s="142" t="s">
        <v>1467</v>
      </c>
    </row>
    <row r="4" ht="26.1" customHeight="1" spans="1:3">
      <c r="A4" s="143" t="s">
        <v>1468</v>
      </c>
      <c r="B4" s="144">
        <v>95135</v>
      </c>
      <c r="C4" s="144">
        <v>95135</v>
      </c>
    </row>
    <row r="5" ht="26.1" customHeight="1" spans="1:3">
      <c r="A5" s="143" t="s">
        <v>1469</v>
      </c>
      <c r="B5" s="144">
        <v>123754</v>
      </c>
      <c r="C5" s="144">
        <v>123754</v>
      </c>
    </row>
    <row r="6" ht="26.1" customHeight="1" spans="1:3">
      <c r="A6" s="143" t="s">
        <v>1494</v>
      </c>
      <c r="B6" s="144">
        <v>39357</v>
      </c>
      <c r="C6" s="144">
        <v>39357</v>
      </c>
    </row>
    <row r="7" ht="26.1" customHeight="1" spans="1:3">
      <c r="A7" s="143" t="s">
        <v>1475</v>
      </c>
      <c r="B7" s="144">
        <v>39357</v>
      </c>
      <c r="C7" s="144">
        <v>39357</v>
      </c>
    </row>
    <row r="8" ht="26.1" customHeight="1" spans="1:5">
      <c r="A8" s="143" t="s">
        <v>1476</v>
      </c>
      <c r="B8" s="144"/>
      <c r="C8" s="144"/>
      <c r="D8" s="145"/>
      <c r="E8" s="145"/>
    </row>
    <row r="9" ht="26.1" customHeight="1" spans="1:3">
      <c r="A9" s="143" t="s">
        <v>1495</v>
      </c>
      <c r="B9" s="144">
        <v>101378</v>
      </c>
      <c r="C9" s="144">
        <v>101378</v>
      </c>
    </row>
    <row r="10" ht="26.1" customHeight="1" spans="1:3">
      <c r="A10" s="143" t="s">
        <v>1478</v>
      </c>
      <c r="B10" s="144"/>
      <c r="C10" s="144"/>
    </row>
    <row r="11" ht="24" customHeight="1" spans="1:3">
      <c r="A11" s="143" t="s">
        <v>1479</v>
      </c>
      <c r="B11" s="146">
        <v>123754</v>
      </c>
      <c r="C11" s="146">
        <v>123754</v>
      </c>
    </row>
  </sheetData>
  <mergeCells count="2">
    <mergeCell ref="A1:C1"/>
    <mergeCell ref="A2:C2"/>
  </mergeCells>
  <printOptions horizontalCentered="1"/>
  <pageMargins left="0.71" right="0.71" top="0.75" bottom="0.75" header="0.31" footer="0.31"/>
  <pageSetup paperSize="9" fitToHeight="200" orientation="landscape" horizontalDpi="600" vertic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H1115"/>
  <sheetViews>
    <sheetView workbookViewId="0">
      <selection activeCell="A1" sqref="A1:D1"/>
    </sheetView>
  </sheetViews>
  <sheetFormatPr defaultColWidth="9" defaultRowHeight="13.5" outlineLevelCol="7"/>
  <cols>
    <col min="1" max="1" width="30.5583333333333" style="120" customWidth="1"/>
    <col min="2" max="2" width="15.775" style="121" customWidth="1"/>
    <col min="3" max="3" width="15.6666666666667" style="121" customWidth="1"/>
    <col min="4" max="4" width="21.775" style="121"/>
    <col min="5" max="16384" width="9" style="120"/>
  </cols>
  <sheetData>
    <row r="1" ht="54" customHeight="1" spans="1:4">
      <c r="A1" s="122" t="s">
        <v>16</v>
      </c>
      <c r="B1" s="122"/>
      <c r="C1" s="122"/>
      <c r="D1" s="122"/>
    </row>
    <row r="2" ht="15.75" customHeight="1" spans="1:4">
      <c r="A2" s="123"/>
      <c r="B2" s="124"/>
      <c r="C2" s="125"/>
      <c r="D2" s="12" t="s">
        <v>29</v>
      </c>
    </row>
    <row r="3" ht="36" customHeight="1" spans="1:4">
      <c r="A3" s="126" t="s">
        <v>1496</v>
      </c>
      <c r="B3" s="127" t="s">
        <v>1497</v>
      </c>
      <c r="C3" s="128" t="s">
        <v>1343</v>
      </c>
      <c r="D3" s="127" t="s">
        <v>1498</v>
      </c>
    </row>
    <row r="4" ht="21" customHeight="1" spans="1:4">
      <c r="A4" s="129" t="s">
        <v>1499</v>
      </c>
      <c r="B4" s="130">
        <f>SUM(B5:B8)</f>
        <v>27919</v>
      </c>
      <c r="C4" s="130">
        <f>SUM(C5:C8)</f>
        <v>48797</v>
      </c>
      <c r="D4" s="131">
        <f t="shared" ref="D4:D15" si="0">(C4-B4)/B4</f>
        <v>0.747806153515527</v>
      </c>
    </row>
    <row r="5" ht="21" customHeight="1" spans="1:4">
      <c r="A5" s="132" t="s">
        <v>1500</v>
      </c>
      <c r="B5" s="133">
        <v>17887</v>
      </c>
      <c r="C5" s="133">
        <v>23968</v>
      </c>
      <c r="D5" s="131">
        <f t="shared" si="0"/>
        <v>0.339967574215911</v>
      </c>
    </row>
    <row r="6" ht="21" customHeight="1" spans="1:4">
      <c r="A6" s="132" t="s">
        <v>1501</v>
      </c>
      <c r="B6" s="133">
        <v>7477</v>
      </c>
      <c r="C6" s="133">
        <v>12111</v>
      </c>
      <c r="D6" s="131">
        <f t="shared" si="0"/>
        <v>0.619767286344791</v>
      </c>
    </row>
    <row r="7" ht="21" customHeight="1" spans="1:4">
      <c r="A7" s="132" t="s">
        <v>1502</v>
      </c>
      <c r="B7" s="133">
        <v>1704</v>
      </c>
      <c r="C7" s="133">
        <v>2077</v>
      </c>
      <c r="D7" s="131">
        <f t="shared" si="0"/>
        <v>0.218896713615023</v>
      </c>
    </row>
    <row r="8" ht="21" customHeight="1" spans="1:4">
      <c r="A8" s="132" t="s">
        <v>1503</v>
      </c>
      <c r="B8" s="133">
        <v>851</v>
      </c>
      <c r="C8" s="133">
        <v>10641</v>
      </c>
      <c r="D8" s="131">
        <f t="shared" si="0"/>
        <v>11.5041128084606</v>
      </c>
    </row>
    <row r="9" ht="21" customHeight="1" spans="1:4">
      <c r="A9" s="129" t="s">
        <v>1504</v>
      </c>
      <c r="B9" s="130">
        <f>SUM(B10:B19)</f>
        <v>14499</v>
      </c>
      <c r="C9" s="130">
        <f>SUM(C10:C19)</f>
        <v>11741</v>
      </c>
      <c r="D9" s="131">
        <f t="shared" si="0"/>
        <v>-0.19022001517346</v>
      </c>
    </row>
    <row r="10" ht="21" customHeight="1" spans="1:4">
      <c r="A10" s="132" t="s">
        <v>1505</v>
      </c>
      <c r="B10" s="133">
        <v>5076</v>
      </c>
      <c r="C10" s="133">
        <v>5424</v>
      </c>
      <c r="D10" s="131">
        <f t="shared" si="0"/>
        <v>0.0685579196217494</v>
      </c>
    </row>
    <row r="11" ht="21" customHeight="1" spans="1:4">
      <c r="A11" s="132" t="s">
        <v>1506</v>
      </c>
      <c r="B11" s="133">
        <v>460</v>
      </c>
      <c r="C11" s="133">
        <v>736</v>
      </c>
      <c r="D11" s="131">
        <f t="shared" si="0"/>
        <v>0.6</v>
      </c>
    </row>
    <row r="12" ht="21" customHeight="1" spans="1:4">
      <c r="A12" s="132" t="s">
        <v>1507</v>
      </c>
      <c r="B12" s="133">
        <v>896</v>
      </c>
      <c r="C12" s="133">
        <v>204</v>
      </c>
      <c r="D12" s="131">
        <f t="shared" si="0"/>
        <v>-0.772321428571429</v>
      </c>
    </row>
    <row r="13" ht="21" customHeight="1" spans="1:4">
      <c r="A13" s="132" t="s">
        <v>1508</v>
      </c>
      <c r="B13" s="133">
        <v>1125</v>
      </c>
      <c r="C13" s="133">
        <v>185</v>
      </c>
      <c r="D13" s="131">
        <f t="shared" si="0"/>
        <v>-0.835555555555556</v>
      </c>
    </row>
    <row r="14" ht="21" customHeight="1" spans="1:4">
      <c r="A14" s="132" t="s">
        <v>1509</v>
      </c>
      <c r="B14" s="133">
        <v>1061</v>
      </c>
      <c r="C14" s="133">
        <v>1218</v>
      </c>
      <c r="D14" s="131">
        <f t="shared" si="0"/>
        <v>0.147973609802074</v>
      </c>
    </row>
    <row r="15" ht="21" customHeight="1" spans="1:4">
      <c r="A15" s="132" t="s">
        <v>1510</v>
      </c>
      <c r="B15" s="133">
        <v>528</v>
      </c>
      <c r="C15" s="133">
        <v>414</v>
      </c>
      <c r="D15" s="131">
        <f t="shared" si="0"/>
        <v>-0.215909090909091</v>
      </c>
    </row>
    <row r="16" ht="21" customHeight="1" spans="1:4">
      <c r="A16" s="132" t="s">
        <v>1511</v>
      </c>
      <c r="B16" s="133"/>
      <c r="C16" s="133"/>
      <c r="D16" s="131"/>
    </row>
    <row r="17" ht="21" customHeight="1" spans="1:4">
      <c r="A17" s="132" t="s">
        <v>1512</v>
      </c>
      <c r="B17" s="133">
        <v>610</v>
      </c>
      <c r="C17" s="133">
        <v>385</v>
      </c>
      <c r="D17" s="131">
        <f>(C17-B17)/B17</f>
        <v>-0.368852459016393</v>
      </c>
    </row>
    <row r="18" ht="21" customHeight="1" spans="1:4">
      <c r="A18" s="132" t="s">
        <v>1513</v>
      </c>
      <c r="B18" s="133">
        <v>2310</v>
      </c>
      <c r="C18" s="133">
        <v>377</v>
      </c>
      <c r="D18" s="131">
        <f>(C18-B18)/B18</f>
        <v>-0.836796536796537</v>
      </c>
    </row>
    <row r="19" ht="21" customHeight="1" spans="1:4">
      <c r="A19" s="132" t="s">
        <v>1514</v>
      </c>
      <c r="B19" s="133">
        <v>2433</v>
      </c>
      <c r="C19" s="133">
        <v>2798</v>
      </c>
      <c r="D19" s="131">
        <f>(C19-B19)/B19</f>
        <v>0.150020550760378</v>
      </c>
    </row>
    <row r="20" ht="21" customHeight="1" spans="1:4">
      <c r="A20" s="129" t="s">
        <v>1515</v>
      </c>
      <c r="B20" s="133">
        <f>SUM(B21:B23)</f>
        <v>29990</v>
      </c>
      <c r="C20" s="134">
        <f>SUM(C21:C23)</f>
        <v>38299</v>
      </c>
      <c r="D20" s="131">
        <f>(C20-B20)/B20</f>
        <v>0.277059019673224</v>
      </c>
    </row>
    <row r="21" ht="21" customHeight="1" spans="1:4">
      <c r="A21" s="132" t="s">
        <v>1516</v>
      </c>
      <c r="B21" s="133">
        <v>27396</v>
      </c>
      <c r="C21" s="133">
        <v>36875</v>
      </c>
      <c r="D21" s="131">
        <f>(C21-B21)/B21</f>
        <v>0.345999415973135</v>
      </c>
    </row>
    <row r="22" ht="21" customHeight="1" spans="1:4">
      <c r="A22" s="132" t="s">
        <v>1517</v>
      </c>
      <c r="B22" s="133"/>
      <c r="C22" s="133">
        <v>1424</v>
      </c>
      <c r="D22" s="131"/>
    </row>
    <row r="23" ht="21" customHeight="1" spans="1:4">
      <c r="A23" s="132" t="s">
        <v>1518</v>
      </c>
      <c r="B23" s="133">
        <v>2594</v>
      </c>
      <c r="C23" s="133"/>
      <c r="D23" s="131"/>
    </row>
    <row r="24" ht="21" customHeight="1" spans="1:4">
      <c r="A24" s="129" t="s">
        <v>1519</v>
      </c>
      <c r="B24" s="130">
        <f>SUM(B25:B29)</f>
        <v>28924</v>
      </c>
      <c r="C24" s="130">
        <f>SUM(C25:C29)</f>
        <v>13625</v>
      </c>
      <c r="D24" s="131">
        <f t="shared" ref="D24:D30" si="1">(C24-B24)/B24</f>
        <v>-0.528937906237035</v>
      </c>
    </row>
    <row r="25" ht="21" customHeight="1" spans="1:4">
      <c r="A25" s="132" t="s">
        <v>1520</v>
      </c>
      <c r="B25" s="133">
        <v>18425</v>
      </c>
      <c r="C25" s="133">
        <v>4464</v>
      </c>
      <c r="D25" s="131">
        <f t="shared" si="1"/>
        <v>-0.757720488466757</v>
      </c>
    </row>
    <row r="26" ht="21" customHeight="1" spans="1:4">
      <c r="A26" s="132" t="s">
        <v>1521</v>
      </c>
      <c r="B26" s="133">
        <v>399</v>
      </c>
      <c r="C26" s="133">
        <v>217</v>
      </c>
      <c r="D26" s="131">
        <f t="shared" si="1"/>
        <v>-0.456140350877193</v>
      </c>
    </row>
    <row r="27" ht="21" customHeight="1" spans="1:4">
      <c r="A27" s="132" t="s">
        <v>1522</v>
      </c>
      <c r="B27" s="133">
        <v>2172</v>
      </c>
      <c r="C27" s="133">
        <v>1641</v>
      </c>
      <c r="D27" s="131">
        <f t="shared" si="1"/>
        <v>-0.244475138121547</v>
      </c>
    </row>
    <row r="28" ht="21" customHeight="1" spans="1:4">
      <c r="A28" s="132" t="s">
        <v>1523</v>
      </c>
      <c r="B28" s="133">
        <v>3795</v>
      </c>
      <c r="C28" s="133">
        <v>5881</v>
      </c>
      <c r="D28" s="131">
        <f t="shared" si="1"/>
        <v>0.549670619235837</v>
      </c>
    </row>
    <row r="29" ht="21" customHeight="1" spans="1:4">
      <c r="A29" s="132" t="s">
        <v>1524</v>
      </c>
      <c r="B29" s="133">
        <v>4133</v>
      </c>
      <c r="C29" s="133">
        <v>1422</v>
      </c>
      <c r="D29" s="131">
        <f t="shared" si="1"/>
        <v>-0.6559399951609</v>
      </c>
    </row>
    <row r="30" ht="21" customHeight="1" spans="1:4">
      <c r="A30" s="129" t="s">
        <v>1525</v>
      </c>
      <c r="B30" s="133">
        <v>1450</v>
      </c>
      <c r="C30" s="133">
        <v>15</v>
      </c>
      <c r="D30" s="131">
        <f t="shared" si="1"/>
        <v>-0.989655172413793</v>
      </c>
    </row>
    <row r="31" ht="21" customHeight="1" spans="1:4">
      <c r="A31" s="129" t="s">
        <v>128</v>
      </c>
      <c r="B31" s="133"/>
      <c r="C31" s="133"/>
      <c r="D31" s="131"/>
    </row>
    <row r="32" ht="21" customHeight="1" spans="1:4">
      <c r="A32" s="129" t="s">
        <v>131</v>
      </c>
      <c r="B32" s="133">
        <f>SUM(B33:B36)</f>
        <v>0</v>
      </c>
      <c r="C32" s="133">
        <f>SUM(C33:C36)</f>
        <v>0</v>
      </c>
      <c r="D32" s="131"/>
    </row>
    <row r="33" ht="21" customHeight="1" spans="1:4">
      <c r="A33" s="132" t="s">
        <v>1526</v>
      </c>
      <c r="B33" s="133"/>
      <c r="C33" s="133"/>
      <c r="D33" s="131"/>
    </row>
    <row r="34" ht="21" customHeight="1" spans="1:4">
      <c r="A34" s="132" t="s">
        <v>1527</v>
      </c>
      <c r="B34" s="133"/>
      <c r="C34" s="133"/>
      <c r="D34" s="131"/>
    </row>
    <row r="35" ht="21" customHeight="1" spans="1:4">
      <c r="A35" s="132" t="s">
        <v>1528</v>
      </c>
      <c r="B35" s="133"/>
      <c r="C35" s="133"/>
      <c r="D35" s="131"/>
    </row>
    <row r="36" ht="21" customHeight="1" spans="1:4">
      <c r="A36" s="132" t="s">
        <v>1529</v>
      </c>
      <c r="B36" s="133"/>
      <c r="C36" s="133"/>
      <c r="D36" s="131"/>
    </row>
    <row r="37" ht="21" customHeight="1" spans="1:4">
      <c r="A37" s="129" t="s">
        <v>1530</v>
      </c>
      <c r="B37" s="133">
        <f>SUM(B38:B39)</f>
        <v>0</v>
      </c>
      <c r="C37" s="134">
        <f>SUM(C38:C39)</f>
        <v>50515</v>
      </c>
      <c r="D37" s="131"/>
    </row>
    <row r="38" ht="21" customHeight="1" spans="1:4">
      <c r="A38" s="132" t="s">
        <v>1531</v>
      </c>
      <c r="B38" s="133"/>
      <c r="C38" s="133">
        <v>1000</v>
      </c>
      <c r="D38" s="131"/>
    </row>
    <row r="39" ht="21" customHeight="1" spans="1:4">
      <c r="A39" s="132" t="s">
        <v>1532</v>
      </c>
      <c r="B39" s="133"/>
      <c r="C39" s="133">
        <v>49515</v>
      </c>
      <c r="D39" s="131"/>
    </row>
    <row r="40" ht="21" customHeight="1" spans="1:4">
      <c r="A40" s="129" t="s">
        <v>124</v>
      </c>
      <c r="B40" s="133">
        <v>400</v>
      </c>
      <c r="C40" s="134"/>
      <c r="D40" s="131">
        <f>(C40-B40)/B40</f>
        <v>-1</v>
      </c>
    </row>
    <row r="41" ht="21" customHeight="1" spans="1:4">
      <c r="A41" s="135" t="s">
        <v>1533</v>
      </c>
      <c r="B41" s="130">
        <f>SUM(B4,B9,B20,B24,B30,B31,B32,B37,B40)</f>
        <v>103182</v>
      </c>
      <c r="C41" s="130">
        <f>SUM(C4,C9,C20,C24,C30,C31,C32,C37,C40)</f>
        <v>162992</v>
      </c>
      <c r="D41" s="131">
        <f>(C41-B41)/B41</f>
        <v>0.579655366246051</v>
      </c>
    </row>
    <row r="42" ht="40.5" customHeight="1" spans="1:4">
      <c r="A42" s="136"/>
      <c r="B42" s="137"/>
      <c r="C42" s="137"/>
      <c r="D42" s="137"/>
    </row>
    <row r="1115" ht="14.25" spans="3:8">
      <c r="C1115" s="138"/>
      <c r="D1115" s="138"/>
      <c r="E1115" s="139"/>
      <c r="F1115" s="139"/>
      <c r="G1115" s="139"/>
      <c r="H1115" s="139"/>
    </row>
  </sheetData>
  <mergeCells count="2">
    <mergeCell ref="A1:D1"/>
    <mergeCell ref="A42:D42"/>
  </mergeCells>
  <conditionalFormatting sqref="D4:D41">
    <cfRule type="cellIs" dxfId="1" priority="1" stopIfTrue="1" operator="lessThan">
      <formula>0</formula>
    </cfRule>
  </conditionalFormatting>
  <printOptions horizontalCentered="1"/>
  <pageMargins left="0.75" right="0.75" top="0.98" bottom="0.98" header="0.51" footer="0.51"/>
  <pageSetup paperSize="9" orientation="portrait"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pageSetUpPr fitToPage="1"/>
  </sheetPr>
  <dimension ref="A1:F131"/>
  <sheetViews>
    <sheetView zoomScaleSheetLayoutView="60" workbookViewId="0">
      <selection activeCell="A1" sqref="A1:F1"/>
    </sheetView>
  </sheetViews>
  <sheetFormatPr defaultColWidth="9" defaultRowHeight="13.5" outlineLevelCol="5"/>
  <cols>
    <col min="1" max="1" width="47.6666666666667" customWidth="1"/>
    <col min="2" max="2" width="8.33333333333333" style="64" customWidth="1"/>
    <col min="3" max="3" width="7.875" style="64" customWidth="1"/>
    <col min="4" max="4" width="14.875" customWidth="1"/>
    <col min="5" max="5" width="7.775" style="64" customWidth="1"/>
    <col min="6" max="6" width="10.3333333333333" style="64" customWidth="1"/>
  </cols>
  <sheetData>
    <row r="1" s="61" customFormat="1" ht="30" customHeight="1" spans="1:6">
      <c r="A1" s="46" t="s">
        <v>17</v>
      </c>
      <c r="B1" s="46"/>
      <c r="C1" s="46"/>
      <c r="D1" s="46"/>
      <c r="E1" s="46"/>
      <c r="F1" s="46"/>
    </row>
    <row r="2" s="86" customFormat="1" ht="24" customHeight="1" spans="2:6">
      <c r="B2" s="108"/>
      <c r="C2" s="108"/>
      <c r="E2" s="117"/>
      <c r="F2" s="35" t="s">
        <v>29</v>
      </c>
    </row>
    <row r="3" s="106" customFormat="1" ht="40.8" customHeight="1" spans="1:6">
      <c r="A3" s="17" t="s">
        <v>102</v>
      </c>
      <c r="B3" s="18" t="s">
        <v>31</v>
      </c>
      <c r="C3" s="18" t="s">
        <v>32</v>
      </c>
      <c r="D3" s="18" t="s">
        <v>33</v>
      </c>
      <c r="E3" s="118" t="s">
        <v>1534</v>
      </c>
      <c r="F3" s="118" t="s">
        <v>1535</v>
      </c>
    </row>
    <row r="4" s="63" customFormat="1" ht="20.1" customHeight="1" spans="1:6">
      <c r="A4" s="88" t="s">
        <v>1536</v>
      </c>
      <c r="B4" s="119"/>
      <c r="C4" s="119"/>
      <c r="D4" s="105"/>
      <c r="E4" s="119"/>
      <c r="F4" s="119"/>
    </row>
    <row r="5" s="63" customFormat="1" ht="20.1" customHeight="1" spans="1:6">
      <c r="A5" s="88" t="s">
        <v>1537</v>
      </c>
      <c r="B5" s="119"/>
      <c r="C5" s="119"/>
      <c r="D5" s="105"/>
      <c r="E5" s="119"/>
      <c r="F5" s="119"/>
    </row>
    <row r="6" s="63" customFormat="1" ht="20.1" customHeight="1" spans="1:6">
      <c r="A6" s="88" t="s">
        <v>1538</v>
      </c>
      <c r="B6" s="89">
        <v>45</v>
      </c>
      <c r="C6" s="89">
        <v>26</v>
      </c>
      <c r="D6" s="105">
        <f>(C6-B6)/B6</f>
        <v>-0.422222222222222</v>
      </c>
      <c r="E6" s="119"/>
      <c r="F6" s="119">
        <v>26</v>
      </c>
    </row>
    <row r="7" s="63" customFormat="1" ht="20.1" customHeight="1" spans="1:6">
      <c r="A7" s="88" t="s">
        <v>1539</v>
      </c>
      <c r="B7" s="89"/>
      <c r="C7" s="89"/>
      <c r="D7" s="105"/>
      <c r="E7" s="119"/>
      <c r="F7" s="119"/>
    </row>
    <row r="8" s="63" customFormat="1" ht="20.1" customHeight="1" spans="1:6">
      <c r="A8" s="88" t="s">
        <v>1540</v>
      </c>
      <c r="B8" s="89">
        <v>3660</v>
      </c>
      <c r="C8" s="89">
        <v>5875</v>
      </c>
      <c r="D8" s="105">
        <f>(C8-B8)/B8</f>
        <v>0.605191256830601</v>
      </c>
      <c r="E8" s="119">
        <v>78</v>
      </c>
      <c r="F8" s="119">
        <v>5953</v>
      </c>
    </row>
    <row r="9" s="63" customFormat="1" ht="20.1" customHeight="1" spans="1:6">
      <c r="A9" s="88" t="s">
        <v>1541</v>
      </c>
      <c r="B9" s="89">
        <v>3660</v>
      </c>
      <c r="C9" s="89">
        <v>5875</v>
      </c>
      <c r="D9" s="105">
        <f>(C9-B9)/B9</f>
        <v>0.605191256830601</v>
      </c>
      <c r="E9" s="119">
        <v>78</v>
      </c>
      <c r="F9" s="119">
        <v>5953</v>
      </c>
    </row>
    <row r="10" s="63" customFormat="1" ht="20.1" customHeight="1" spans="1:6">
      <c r="A10" s="88" t="s">
        <v>1542</v>
      </c>
      <c r="B10" s="89"/>
      <c r="C10" s="89"/>
      <c r="D10" s="105"/>
      <c r="E10" s="119"/>
      <c r="F10" s="119"/>
    </row>
    <row r="11" s="63" customFormat="1" ht="20.1" customHeight="1" spans="1:6">
      <c r="A11" s="88" t="s">
        <v>1543</v>
      </c>
      <c r="B11" s="89"/>
      <c r="C11" s="89"/>
      <c r="D11" s="105"/>
      <c r="E11" s="119"/>
      <c r="F11" s="119"/>
    </row>
    <row r="12" s="63" customFormat="1" ht="20.1" customHeight="1" spans="1:6">
      <c r="A12" s="88" t="s">
        <v>1544</v>
      </c>
      <c r="B12" s="89"/>
      <c r="C12" s="89"/>
      <c r="D12" s="105"/>
      <c r="E12" s="119"/>
      <c r="F12" s="119"/>
    </row>
    <row r="13" s="63" customFormat="1" ht="20.1" customHeight="1" spans="1:6">
      <c r="A13" s="88" t="s">
        <v>1545</v>
      </c>
      <c r="B13" s="89"/>
      <c r="C13" s="89"/>
      <c r="D13" s="105"/>
      <c r="E13" s="119"/>
      <c r="F13" s="119"/>
    </row>
    <row r="14" s="63" customFormat="1" ht="20.1" customHeight="1" spans="1:6">
      <c r="A14" s="88" t="s">
        <v>1546</v>
      </c>
      <c r="B14" s="89"/>
      <c r="C14" s="89"/>
      <c r="D14" s="105"/>
      <c r="E14" s="119"/>
      <c r="F14" s="119"/>
    </row>
    <row r="15" s="63" customFormat="1" ht="20.1" customHeight="1" spans="1:6">
      <c r="A15" s="88" t="s">
        <v>1547</v>
      </c>
      <c r="B15" s="89"/>
      <c r="C15" s="89"/>
      <c r="D15" s="105"/>
      <c r="E15" s="119"/>
      <c r="F15" s="119"/>
    </row>
    <row r="16" s="63" customFormat="1" ht="20.1" customHeight="1" spans="1:6">
      <c r="A16" s="88" t="s">
        <v>1548</v>
      </c>
      <c r="B16" s="89"/>
      <c r="C16" s="89"/>
      <c r="D16" s="105"/>
      <c r="E16" s="119"/>
      <c r="F16" s="119"/>
    </row>
    <row r="17" s="63" customFormat="1" ht="20.1" customHeight="1" spans="1:6">
      <c r="A17" s="88" t="s">
        <v>1549</v>
      </c>
      <c r="B17" s="89"/>
      <c r="C17" s="89"/>
      <c r="D17" s="105"/>
      <c r="E17" s="119"/>
      <c r="F17" s="119"/>
    </row>
    <row r="18" s="63" customFormat="1" ht="20.1" customHeight="1" spans="1:6">
      <c r="A18" s="88" t="s">
        <v>1550</v>
      </c>
      <c r="B18" s="89"/>
      <c r="C18" s="89"/>
      <c r="D18" s="105"/>
      <c r="E18" s="119"/>
      <c r="F18" s="119"/>
    </row>
    <row r="19" s="63" customFormat="1" ht="20.1" customHeight="1" spans="1:6">
      <c r="A19" s="88" t="s">
        <v>1551</v>
      </c>
      <c r="B19" s="89"/>
      <c r="C19" s="89"/>
      <c r="D19" s="105"/>
      <c r="E19" s="119"/>
      <c r="F19" s="119"/>
    </row>
    <row r="20" s="63" customFormat="1" ht="20.1" customHeight="1" spans="1:6">
      <c r="A20" s="88" t="s">
        <v>1552</v>
      </c>
      <c r="B20" s="89"/>
      <c r="C20" s="89"/>
      <c r="D20" s="105"/>
      <c r="E20" s="119"/>
      <c r="F20" s="119"/>
    </row>
    <row r="21" s="63" customFormat="1" ht="20.1" customHeight="1" spans="1:6">
      <c r="A21" s="88" t="s">
        <v>1553</v>
      </c>
      <c r="B21" s="89"/>
      <c r="C21" s="89"/>
      <c r="D21" s="105"/>
      <c r="E21" s="119"/>
      <c r="F21" s="119"/>
    </row>
    <row r="22" s="63" customFormat="1" ht="20.1" customHeight="1" spans="1:6">
      <c r="A22" s="88" t="s">
        <v>1554</v>
      </c>
      <c r="B22" s="89"/>
      <c r="C22" s="89"/>
      <c r="D22" s="105"/>
      <c r="E22" s="119"/>
      <c r="F22" s="119"/>
    </row>
    <row r="23" s="63" customFormat="1" ht="20.1" customHeight="1" spans="1:6">
      <c r="A23" s="88" t="s">
        <v>1555</v>
      </c>
      <c r="B23" s="89">
        <v>172</v>
      </c>
      <c r="C23" s="89">
        <v>170</v>
      </c>
      <c r="D23" s="105">
        <f>(C23-B23)/B23</f>
        <v>-0.0116279069767442</v>
      </c>
      <c r="E23" s="119">
        <v>51</v>
      </c>
      <c r="F23" s="119">
        <v>221</v>
      </c>
    </row>
    <row r="24" s="63" customFormat="1" ht="20.1" customHeight="1" spans="1:6">
      <c r="A24" s="88" t="s">
        <v>1556</v>
      </c>
      <c r="B24" s="89"/>
      <c r="C24" s="89"/>
      <c r="D24" s="105"/>
      <c r="E24" s="119"/>
      <c r="F24" s="119"/>
    </row>
    <row r="25" s="63" customFormat="1" ht="20.1" customHeight="1" spans="1:6">
      <c r="A25" s="88" t="s">
        <v>1557</v>
      </c>
      <c r="B25" s="89"/>
      <c r="C25" s="89"/>
      <c r="D25" s="105"/>
      <c r="E25" s="119"/>
      <c r="F25" s="119"/>
    </row>
    <row r="26" s="63" customFormat="1" ht="20.1" customHeight="1" spans="1:6">
      <c r="A26" s="119" t="s">
        <v>1558</v>
      </c>
      <c r="B26" s="89">
        <v>3877</v>
      </c>
      <c r="C26" s="89">
        <v>6071</v>
      </c>
      <c r="D26" s="105">
        <f>(C26-B26)/B26</f>
        <v>0.565901470208924</v>
      </c>
      <c r="E26" s="119">
        <v>129</v>
      </c>
      <c r="F26" s="119">
        <v>6200</v>
      </c>
    </row>
    <row r="27" s="63" customFormat="1" ht="20.1" customHeight="1" spans="1:6">
      <c r="A27" s="17" t="s">
        <v>62</v>
      </c>
      <c r="B27" s="89"/>
      <c r="C27" s="89"/>
      <c r="D27" s="105"/>
      <c r="E27" s="119"/>
      <c r="F27" s="119"/>
    </row>
    <row r="28" s="63" customFormat="1" ht="20.1" customHeight="1" spans="1:6">
      <c r="A28" s="88" t="s">
        <v>1559</v>
      </c>
      <c r="B28" s="89"/>
      <c r="C28" s="89"/>
      <c r="D28" s="105"/>
      <c r="E28" s="119"/>
      <c r="F28" s="119"/>
    </row>
    <row r="29" s="63" customFormat="1" ht="20.1" customHeight="1" spans="1:6">
      <c r="A29" s="88" t="s">
        <v>1560</v>
      </c>
      <c r="B29" s="89"/>
      <c r="C29" s="89"/>
      <c r="D29" s="105"/>
      <c r="E29" s="119"/>
      <c r="F29" s="119"/>
    </row>
    <row r="30" s="63" customFormat="1" ht="20.1" customHeight="1" spans="1:6">
      <c r="A30" s="88" t="s">
        <v>1561</v>
      </c>
      <c r="B30" s="89"/>
      <c r="C30" s="89"/>
      <c r="D30" s="105"/>
      <c r="E30" s="119"/>
      <c r="F30" s="119"/>
    </row>
    <row r="31" s="63" customFormat="1" ht="20.1" customHeight="1" spans="1:6">
      <c r="A31" s="17" t="s">
        <v>1562</v>
      </c>
      <c r="B31" s="89">
        <f>SUM(B32:B33)</f>
        <v>3729</v>
      </c>
      <c r="C31" s="89">
        <f>SUM(C32:C33)</f>
        <v>0</v>
      </c>
      <c r="D31" s="105">
        <f>(C31-B31)/B31</f>
        <v>-1</v>
      </c>
      <c r="E31" s="119"/>
      <c r="F31" s="119"/>
    </row>
    <row r="32" s="63" customFormat="1" ht="20.1" customHeight="1" spans="1:6">
      <c r="A32" s="88" t="s">
        <v>1563</v>
      </c>
      <c r="B32" s="89">
        <v>3477</v>
      </c>
      <c r="C32" s="89"/>
      <c r="D32" s="105">
        <f>(C32-B32)/B32</f>
        <v>-1</v>
      </c>
      <c r="E32" s="119"/>
      <c r="F32" s="119"/>
    </row>
    <row r="33" s="63" customFormat="1" ht="20.1" customHeight="1" spans="1:6">
      <c r="A33" s="88" t="s">
        <v>1564</v>
      </c>
      <c r="B33" s="89">
        <v>252</v>
      </c>
      <c r="C33" s="89"/>
      <c r="D33" s="105">
        <f>(C33-B33)/B33</f>
        <v>-1</v>
      </c>
      <c r="E33" s="119"/>
      <c r="F33" s="119"/>
    </row>
    <row r="34" s="63" customFormat="1" ht="20.1" customHeight="1" spans="1:6">
      <c r="A34" s="17" t="s">
        <v>75</v>
      </c>
      <c r="B34" s="119">
        <v>7606</v>
      </c>
      <c r="C34" s="119">
        <v>6071</v>
      </c>
      <c r="D34" s="105">
        <f>(C34-B34)/B34</f>
        <v>-0.201814357086511</v>
      </c>
      <c r="E34" s="119">
        <v>129</v>
      </c>
      <c r="F34" s="119">
        <v>6200</v>
      </c>
    </row>
    <row r="35" s="63" customFormat="1" ht="20.1" customHeight="1" spans="2:6">
      <c r="B35" s="67"/>
      <c r="C35" s="67"/>
      <c r="E35" s="67"/>
      <c r="F35" s="67"/>
    </row>
    <row r="36" s="63" customFormat="1" ht="20.1" customHeight="1" spans="2:6">
      <c r="B36" s="67"/>
      <c r="C36" s="67"/>
      <c r="E36" s="67"/>
      <c r="F36" s="67"/>
    </row>
    <row r="37" s="63" customFormat="1" ht="20.1" customHeight="1" spans="2:6">
      <c r="B37" s="67"/>
      <c r="C37" s="67"/>
      <c r="E37" s="67"/>
      <c r="F37" s="67"/>
    </row>
    <row r="38" s="63" customFormat="1" ht="20.1" customHeight="1" spans="2:6">
      <c r="B38" s="67"/>
      <c r="C38" s="67"/>
      <c r="E38" s="67"/>
      <c r="F38" s="67"/>
    </row>
    <row r="39" s="63" customFormat="1" ht="20.1" customHeight="1" spans="2:6">
      <c r="B39" s="67"/>
      <c r="C39" s="67"/>
      <c r="E39" s="67"/>
      <c r="F39" s="67"/>
    </row>
    <row r="40" s="63" customFormat="1" ht="20.1" customHeight="1" spans="2:6">
      <c r="B40" s="67"/>
      <c r="C40" s="67"/>
      <c r="E40" s="67"/>
      <c r="F40" s="67"/>
    </row>
    <row r="41" s="63" customFormat="1" ht="20.1" customHeight="1" spans="2:6">
      <c r="B41" s="67"/>
      <c r="C41" s="67"/>
      <c r="E41" s="67"/>
      <c r="F41" s="67"/>
    </row>
    <row r="42" s="63" customFormat="1" ht="20.1" customHeight="1" spans="2:6">
      <c r="B42" s="67"/>
      <c r="C42" s="67"/>
      <c r="E42" s="67"/>
      <c r="F42" s="67"/>
    </row>
    <row r="43" s="63" customFormat="1" ht="20.1" customHeight="1" spans="2:6">
      <c r="B43" s="67"/>
      <c r="C43" s="67"/>
      <c r="E43" s="67"/>
      <c r="F43" s="67"/>
    </row>
    <row r="44" s="63" customFormat="1" ht="20.1" customHeight="1" spans="2:6">
      <c r="B44" s="67"/>
      <c r="C44" s="67"/>
      <c r="E44" s="67"/>
      <c r="F44" s="67"/>
    </row>
    <row r="45" s="63" customFormat="1" ht="20.1" customHeight="1" spans="2:6">
      <c r="B45" s="67"/>
      <c r="C45" s="67"/>
      <c r="E45" s="67"/>
      <c r="F45" s="67"/>
    </row>
    <row r="46" s="63" customFormat="1" ht="20.1" customHeight="1" spans="2:6">
      <c r="B46" s="67"/>
      <c r="C46" s="67"/>
      <c r="E46" s="67"/>
      <c r="F46" s="67"/>
    </row>
    <row r="47" s="63" customFormat="1" ht="20.1" customHeight="1" spans="2:6">
      <c r="B47" s="67"/>
      <c r="C47" s="67"/>
      <c r="E47" s="67"/>
      <c r="F47" s="67"/>
    </row>
    <row r="48" s="63" customFormat="1" ht="20.1" customHeight="1" spans="2:6">
      <c r="B48" s="67"/>
      <c r="C48" s="67"/>
      <c r="E48" s="67"/>
      <c r="F48" s="67"/>
    </row>
    <row r="49" s="63" customFormat="1" ht="20.1" customHeight="1" spans="2:6">
      <c r="B49" s="67"/>
      <c r="C49" s="67"/>
      <c r="E49" s="67"/>
      <c r="F49" s="67"/>
    </row>
    <row r="50" s="63" customFormat="1" ht="20.1" customHeight="1" spans="2:6">
      <c r="B50" s="67"/>
      <c r="C50" s="67"/>
      <c r="E50" s="67"/>
      <c r="F50" s="67"/>
    </row>
    <row r="51" s="63" customFormat="1" ht="20.1" customHeight="1" spans="2:6">
      <c r="B51" s="67"/>
      <c r="C51" s="67"/>
      <c r="E51" s="67"/>
      <c r="F51" s="67"/>
    </row>
    <row r="52" s="63" customFormat="1" ht="20.1" customHeight="1" spans="2:6">
      <c r="B52" s="67"/>
      <c r="C52" s="67"/>
      <c r="E52" s="67"/>
      <c r="F52" s="67"/>
    </row>
    <row r="53" s="63" customFormat="1" ht="20.1" customHeight="1" spans="2:6">
      <c r="B53" s="67"/>
      <c r="C53" s="67"/>
      <c r="E53" s="67"/>
      <c r="F53" s="67"/>
    </row>
    <row r="54" s="63" customFormat="1" ht="20.1" customHeight="1" spans="2:6">
      <c r="B54" s="67"/>
      <c r="C54" s="67"/>
      <c r="E54" s="67"/>
      <c r="F54" s="67"/>
    </row>
    <row r="55" s="63" customFormat="1" ht="20.1" customHeight="1" spans="2:6">
      <c r="B55" s="67"/>
      <c r="C55" s="67"/>
      <c r="E55" s="67"/>
      <c r="F55" s="67"/>
    </row>
    <row r="56" s="63" customFormat="1" ht="20.1" customHeight="1" spans="2:6">
      <c r="B56" s="67"/>
      <c r="C56" s="67"/>
      <c r="E56" s="67"/>
      <c r="F56" s="67"/>
    </row>
    <row r="57" s="63" customFormat="1" ht="20.1" customHeight="1" spans="2:6">
      <c r="B57" s="67"/>
      <c r="C57" s="67"/>
      <c r="E57" s="67"/>
      <c r="F57" s="67"/>
    </row>
    <row r="58" s="63" customFormat="1" ht="20.1" customHeight="1" spans="2:6">
      <c r="B58" s="67"/>
      <c r="C58" s="67"/>
      <c r="E58" s="67"/>
      <c r="F58" s="67"/>
    </row>
    <row r="59" s="63" customFormat="1" ht="20.1" customHeight="1" spans="2:6">
      <c r="B59" s="67"/>
      <c r="C59" s="67"/>
      <c r="E59" s="67"/>
      <c r="F59" s="67"/>
    </row>
    <row r="60" s="63" customFormat="1" ht="20.1" customHeight="1" spans="2:6">
      <c r="B60" s="67"/>
      <c r="C60" s="67"/>
      <c r="E60" s="67"/>
      <c r="F60" s="67"/>
    </row>
    <row r="61" s="63" customFormat="1" ht="20.1" customHeight="1" spans="2:6">
      <c r="B61" s="67"/>
      <c r="C61" s="67"/>
      <c r="E61" s="67"/>
      <c r="F61" s="67"/>
    </row>
    <row r="62" s="63" customFormat="1" ht="20.1" customHeight="1" spans="2:6">
      <c r="B62" s="67"/>
      <c r="C62" s="67"/>
      <c r="E62" s="67"/>
      <c r="F62" s="67"/>
    </row>
    <row r="63" s="63" customFormat="1" ht="20.1" customHeight="1" spans="2:6">
      <c r="B63" s="67"/>
      <c r="C63" s="67"/>
      <c r="E63" s="67"/>
      <c r="F63" s="67"/>
    </row>
    <row r="64" s="63" customFormat="1" ht="20.1" customHeight="1" spans="2:6">
      <c r="B64" s="67"/>
      <c r="C64" s="67"/>
      <c r="E64" s="67"/>
      <c r="F64" s="67"/>
    </row>
    <row r="65" s="63" customFormat="1" ht="20.1" customHeight="1" spans="2:6">
      <c r="B65" s="67"/>
      <c r="C65" s="67"/>
      <c r="E65" s="67"/>
      <c r="F65" s="67"/>
    </row>
    <row r="66" s="63" customFormat="1" ht="20.1" customHeight="1" spans="2:6">
      <c r="B66" s="67"/>
      <c r="C66" s="67"/>
      <c r="E66" s="67"/>
      <c r="F66" s="67"/>
    </row>
    <row r="67" s="63" customFormat="1" ht="20.1" customHeight="1" spans="2:6">
      <c r="B67" s="67"/>
      <c r="C67" s="67"/>
      <c r="E67" s="67"/>
      <c r="F67" s="67"/>
    </row>
    <row r="68" s="63" customFormat="1" ht="20.1" customHeight="1" spans="2:6">
      <c r="B68" s="67"/>
      <c r="C68" s="67"/>
      <c r="E68" s="67"/>
      <c r="F68" s="67"/>
    </row>
    <row r="69" s="63" customFormat="1" ht="20.1" customHeight="1" spans="2:6">
      <c r="B69" s="67"/>
      <c r="C69" s="67"/>
      <c r="E69" s="67"/>
      <c r="F69" s="67"/>
    </row>
    <row r="70" s="63" customFormat="1" ht="20.1" customHeight="1" spans="2:6">
      <c r="B70" s="67"/>
      <c r="C70" s="67"/>
      <c r="E70" s="67"/>
      <c r="F70" s="67"/>
    </row>
    <row r="71" s="63" customFormat="1" ht="20.1" customHeight="1" spans="2:6">
      <c r="B71" s="67"/>
      <c r="C71" s="67"/>
      <c r="E71" s="67"/>
      <c r="F71" s="67"/>
    </row>
    <row r="72" s="63" customFormat="1" ht="20.1" customHeight="1" spans="2:6">
      <c r="B72" s="67"/>
      <c r="C72" s="67"/>
      <c r="E72" s="67"/>
      <c r="F72" s="67"/>
    </row>
    <row r="73" s="63" customFormat="1" ht="20.1" customHeight="1" spans="2:6">
      <c r="B73" s="67"/>
      <c r="C73" s="67"/>
      <c r="E73" s="67"/>
      <c r="F73" s="67"/>
    </row>
    <row r="74" s="63" customFormat="1" ht="20.1" customHeight="1" spans="2:6">
      <c r="B74" s="67"/>
      <c r="C74" s="67"/>
      <c r="E74" s="67"/>
      <c r="F74" s="67"/>
    </row>
    <row r="75" s="63" customFormat="1" ht="20.1" customHeight="1" spans="2:6">
      <c r="B75" s="67"/>
      <c r="C75" s="67"/>
      <c r="E75" s="67"/>
      <c r="F75" s="67"/>
    </row>
    <row r="76" s="63" customFormat="1" ht="20.1" customHeight="1" spans="2:6">
      <c r="B76" s="67"/>
      <c r="C76" s="67"/>
      <c r="E76" s="67"/>
      <c r="F76" s="67"/>
    </row>
    <row r="77" s="63" customFormat="1" ht="20.1" customHeight="1" spans="2:6">
      <c r="B77" s="67"/>
      <c r="C77" s="67"/>
      <c r="E77" s="67"/>
      <c r="F77" s="67"/>
    </row>
    <row r="78" s="63" customFormat="1" ht="20.1" customHeight="1" spans="2:6">
      <c r="B78" s="67"/>
      <c r="C78" s="67"/>
      <c r="E78" s="67"/>
      <c r="F78" s="67"/>
    </row>
    <row r="79" s="63" customFormat="1" ht="20.1" customHeight="1" spans="2:6">
      <c r="B79" s="67"/>
      <c r="C79" s="67"/>
      <c r="E79" s="67"/>
      <c r="F79" s="67"/>
    </row>
    <row r="80" s="63" customFormat="1" ht="20.1" customHeight="1" spans="2:6">
      <c r="B80" s="67"/>
      <c r="C80" s="67"/>
      <c r="E80" s="67"/>
      <c r="F80" s="67"/>
    </row>
    <row r="81" s="63" customFormat="1" ht="20.1" customHeight="1" spans="2:6">
      <c r="B81" s="67"/>
      <c r="C81" s="67"/>
      <c r="E81" s="67"/>
      <c r="F81" s="67"/>
    </row>
    <row r="82" s="63" customFormat="1" ht="20.1" customHeight="1" spans="2:6">
      <c r="B82" s="67"/>
      <c r="C82" s="67"/>
      <c r="E82" s="67"/>
      <c r="F82" s="67"/>
    </row>
    <row r="83" s="63" customFormat="1" ht="20.1" customHeight="1" spans="2:6">
      <c r="B83" s="67"/>
      <c r="C83" s="67"/>
      <c r="E83" s="67"/>
      <c r="F83" s="67"/>
    </row>
    <row r="84" s="63" customFormat="1" ht="20.1" customHeight="1" spans="2:6">
      <c r="B84" s="67"/>
      <c r="C84" s="67"/>
      <c r="E84" s="67"/>
      <c r="F84" s="67"/>
    </row>
    <row r="85" s="63" customFormat="1" ht="20.1" customHeight="1" spans="2:6">
      <c r="B85" s="67"/>
      <c r="C85" s="67"/>
      <c r="E85" s="67"/>
      <c r="F85" s="67"/>
    </row>
    <row r="86" s="63" customFormat="1" ht="20.1" customHeight="1" spans="2:6">
      <c r="B86" s="67"/>
      <c r="C86" s="67"/>
      <c r="E86" s="67"/>
      <c r="F86" s="67"/>
    </row>
    <row r="87" s="63" customFormat="1" ht="20.1" customHeight="1" spans="2:6">
      <c r="B87" s="67"/>
      <c r="C87" s="67"/>
      <c r="E87" s="67"/>
      <c r="F87" s="67"/>
    </row>
    <row r="88" s="63" customFormat="1" ht="20.1" customHeight="1" spans="2:6">
      <c r="B88" s="67"/>
      <c r="C88" s="67"/>
      <c r="E88" s="67"/>
      <c r="F88" s="67"/>
    </row>
    <row r="89" s="63" customFormat="1" ht="20.1" customHeight="1" spans="2:6">
      <c r="B89" s="67"/>
      <c r="C89" s="67"/>
      <c r="E89" s="67"/>
      <c r="F89" s="67"/>
    </row>
    <row r="90" s="63" customFormat="1" ht="20.1" customHeight="1" spans="2:6">
      <c r="B90" s="67"/>
      <c r="C90" s="67"/>
      <c r="E90" s="67"/>
      <c r="F90" s="67"/>
    </row>
    <row r="91" s="63" customFormat="1" ht="20.1" customHeight="1" spans="2:6">
      <c r="B91" s="67"/>
      <c r="C91" s="67"/>
      <c r="E91" s="67"/>
      <c r="F91" s="67"/>
    </row>
    <row r="92" s="63" customFormat="1" ht="20.1" customHeight="1" spans="2:6">
      <c r="B92" s="67"/>
      <c r="C92" s="67"/>
      <c r="E92" s="67"/>
      <c r="F92" s="67"/>
    </row>
    <row r="93" s="63" customFormat="1" ht="20.1" customHeight="1" spans="2:6">
      <c r="B93" s="67"/>
      <c r="C93" s="67"/>
      <c r="E93" s="67"/>
      <c r="F93" s="67"/>
    </row>
    <row r="94" s="63" customFormat="1" ht="20.1" customHeight="1" spans="2:6">
      <c r="B94" s="67"/>
      <c r="C94" s="67"/>
      <c r="E94" s="67"/>
      <c r="F94" s="67"/>
    </row>
    <row r="95" s="63" customFormat="1" ht="20.1" customHeight="1" spans="2:6">
      <c r="B95" s="67"/>
      <c r="C95" s="67"/>
      <c r="E95" s="67"/>
      <c r="F95" s="67"/>
    </row>
    <row r="96" s="63" customFormat="1" ht="20.1" customHeight="1" spans="2:6">
      <c r="B96" s="67"/>
      <c r="C96" s="67"/>
      <c r="E96" s="67"/>
      <c r="F96" s="67"/>
    </row>
    <row r="97" s="63" customFormat="1" ht="20.1" customHeight="1" spans="2:6">
      <c r="B97" s="67"/>
      <c r="C97" s="67"/>
      <c r="E97" s="67"/>
      <c r="F97" s="67"/>
    </row>
    <row r="98" s="63" customFormat="1" ht="20.1" customHeight="1" spans="2:6">
      <c r="B98" s="67"/>
      <c r="C98" s="67"/>
      <c r="E98" s="67"/>
      <c r="F98" s="67"/>
    </row>
    <row r="99" s="63" customFormat="1" ht="20.1" customHeight="1" spans="2:6">
      <c r="B99" s="67"/>
      <c r="C99" s="67"/>
      <c r="E99" s="67"/>
      <c r="F99" s="67"/>
    </row>
    <row r="100" s="63" customFormat="1" ht="20.1" customHeight="1" spans="2:6">
      <c r="B100" s="67"/>
      <c r="C100" s="67"/>
      <c r="E100" s="67"/>
      <c r="F100" s="67"/>
    </row>
    <row r="101" s="63" customFormat="1" ht="20.1" customHeight="1" spans="2:6">
      <c r="B101" s="67"/>
      <c r="C101" s="67"/>
      <c r="E101" s="67"/>
      <c r="F101" s="67"/>
    </row>
    <row r="102" s="63" customFormat="1" ht="20.1" customHeight="1" spans="2:6">
      <c r="B102" s="67"/>
      <c r="C102" s="67"/>
      <c r="E102" s="67"/>
      <c r="F102" s="67"/>
    </row>
    <row r="103" s="63" customFormat="1" ht="20.1" customHeight="1" spans="2:6">
      <c r="B103" s="67"/>
      <c r="C103" s="67"/>
      <c r="E103" s="67"/>
      <c r="F103" s="67"/>
    </row>
    <row r="104" s="63" customFormat="1" ht="20.1" customHeight="1" spans="2:6">
      <c r="B104" s="67"/>
      <c r="C104" s="67"/>
      <c r="E104" s="67"/>
      <c r="F104" s="67"/>
    </row>
    <row r="105" s="63" customFormat="1" ht="20.1" customHeight="1" spans="2:6">
      <c r="B105" s="67"/>
      <c r="C105" s="67"/>
      <c r="E105" s="67"/>
      <c r="F105" s="67"/>
    </row>
    <row r="106" s="63" customFormat="1" ht="20.1" customHeight="1" spans="2:6">
      <c r="B106" s="67"/>
      <c r="C106" s="67"/>
      <c r="E106" s="67"/>
      <c r="F106" s="67"/>
    </row>
    <row r="107" s="63" customFormat="1" ht="20.1" customHeight="1" spans="2:6">
      <c r="B107" s="67"/>
      <c r="C107" s="67"/>
      <c r="E107" s="67"/>
      <c r="F107" s="67"/>
    </row>
    <row r="108" s="63" customFormat="1" ht="20.1" customHeight="1" spans="2:6">
      <c r="B108" s="67"/>
      <c r="C108" s="67"/>
      <c r="E108" s="67"/>
      <c r="F108" s="67"/>
    </row>
    <row r="109" s="63" customFormat="1" ht="20.1" customHeight="1" spans="2:6">
      <c r="B109" s="67"/>
      <c r="C109" s="67"/>
      <c r="E109" s="67"/>
      <c r="F109" s="67"/>
    </row>
    <row r="110" s="63" customFormat="1" ht="20.1" customHeight="1" spans="2:6">
      <c r="B110" s="67"/>
      <c r="C110" s="67"/>
      <c r="E110" s="67"/>
      <c r="F110" s="67"/>
    </row>
    <row r="111" s="63" customFormat="1" ht="20.1" customHeight="1" spans="2:6">
      <c r="B111" s="67"/>
      <c r="C111" s="67"/>
      <c r="E111" s="67"/>
      <c r="F111" s="67"/>
    </row>
    <row r="112" s="63" customFormat="1" ht="20.1" customHeight="1" spans="2:6">
      <c r="B112" s="67"/>
      <c r="C112" s="67"/>
      <c r="E112" s="67"/>
      <c r="F112" s="67"/>
    </row>
    <row r="113" s="63" customFormat="1" ht="20.1" customHeight="1" spans="2:6">
      <c r="B113" s="67"/>
      <c r="C113" s="67"/>
      <c r="E113" s="67"/>
      <c r="F113" s="67"/>
    </row>
    <row r="114" s="63" customFormat="1" ht="20.1" customHeight="1" spans="2:6">
      <c r="B114" s="67"/>
      <c r="C114" s="67"/>
      <c r="E114" s="67"/>
      <c r="F114" s="67"/>
    </row>
    <row r="115" s="63" customFormat="1" ht="20.1" customHeight="1" spans="2:6">
      <c r="B115" s="67"/>
      <c r="C115" s="67"/>
      <c r="E115" s="67"/>
      <c r="F115" s="67"/>
    </row>
    <row r="116" s="63" customFormat="1" ht="20.1" customHeight="1" spans="2:6">
      <c r="B116" s="67"/>
      <c r="C116" s="67"/>
      <c r="E116" s="67"/>
      <c r="F116" s="67"/>
    </row>
    <row r="117" s="63" customFormat="1" ht="20.1" customHeight="1" spans="2:6">
      <c r="B117" s="67"/>
      <c r="C117" s="67"/>
      <c r="E117" s="67"/>
      <c r="F117" s="67"/>
    </row>
    <row r="118" s="63" customFormat="1" ht="20.1" customHeight="1" spans="2:6">
      <c r="B118" s="67"/>
      <c r="C118" s="67"/>
      <c r="E118" s="67"/>
      <c r="F118" s="67"/>
    </row>
    <row r="119" s="63" customFormat="1" ht="20.1" customHeight="1" spans="2:6">
      <c r="B119" s="67"/>
      <c r="C119" s="67"/>
      <c r="E119" s="67"/>
      <c r="F119" s="67"/>
    </row>
    <row r="120" s="63" customFormat="1" ht="20.1" customHeight="1" spans="2:6">
      <c r="B120" s="67"/>
      <c r="C120" s="67"/>
      <c r="E120" s="67"/>
      <c r="F120" s="67"/>
    </row>
    <row r="121" s="63" customFormat="1" ht="20.1" customHeight="1" spans="2:6">
      <c r="B121" s="67"/>
      <c r="C121" s="67"/>
      <c r="E121" s="67"/>
      <c r="F121" s="67"/>
    </row>
    <row r="122" ht="20.1" customHeight="1"/>
    <row r="123" ht="20.1" customHeight="1"/>
    <row r="124" ht="20.1" customHeight="1"/>
    <row r="125" ht="20.1" customHeight="1"/>
    <row r="126" ht="20.1" customHeight="1"/>
    <row r="127" ht="20.1" customHeight="1"/>
    <row r="128" ht="20.1" customHeight="1"/>
    <row r="129" ht="20.1" customHeight="1"/>
    <row r="130" ht="20.1" customHeight="1"/>
    <row r="131" ht="20.1" customHeight="1"/>
  </sheetData>
  <mergeCells count="1">
    <mergeCell ref="A1:F1"/>
  </mergeCells>
  <printOptions horizontalCentered="1"/>
  <pageMargins left="0.71" right="0.71" top="0.75" bottom="0.75" header="0.31" footer="0.31"/>
  <pageSetup paperSize="9" scale="91" fitToHeight="200" orientation="portrait" horizontalDpi="600" vertic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pageSetUpPr fitToPage="1"/>
  </sheetPr>
  <dimension ref="A1:D154"/>
  <sheetViews>
    <sheetView zoomScaleSheetLayoutView="60" workbookViewId="0">
      <selection activeCell="E3" sqref="E3"/>
    </sheetView>
  </sheetViews>
  <sheetFormatPr defaultColWidth="9" defaultRowHeight="13.5" outlineLevelCol="3"/>
  <cols>
    <col min="1" max="1" width="60.1" customWidth="1"/>
    <col min="2" max="3" width="12.3333333333333" style="64"/>
    <col min="4" max="4" width="26.4416666666667" style="64"/>
  </cols>
  <sheetData>
    <row r="1" s="61" customFormat="1" ht="30" customHeight="1" spans="1:4">
      <c r="A1" s="46" t="s">
        <v>18</v>
      </c>
      <c r="B1" s="46"/>
      <c r="C1" s="46"/>
      <c r="D1" s="46"/>
    </row>
    <row r="2" s="86" customFormat="1" ht="25.5" customHeight="1" spans="2:4">
      <c r="B2" s="108"/>
      <c r="C2" s="108"/>
      <c r="D2" s="35" t="s">
        <v>29</v>
      </c>
    </row>
    <row r="3" s="106" customFormat="1" ht="20.1" customHeight="1" spans="1:4">
      <c r="A3" s="17" t="s">
        <v>102</v>
      </c>
      <c r="B3" s="17" t="s">
        <v>31</v>
      </c>
      <c r="C3" s="17" t="s">
        <v>32</v>
      </c>
      <c r="D3" s="17" t="s">
        <v>33</v>
      </c>
    </row>
    <row r="4" s="63" customFormat="1" ht="20.1" customHeight="1" spans="1:4">
      <c r="A4" s="88" t="s">
        <v>1565</v>
      </c>
      <c r="B4" s="89"/>
      <c r="C4" s="89"/>
      <c r="D4" s="105"/>
    </row>
    <row r="5" s="63" customFormat="1" ht="20.1" customHeight="1" spans="1:4">
      <c r="A5" s="88" t="s">
        <v>1566</v>
      </c>
      <c r="B5" s="89"/>
      <c r="C5" s="89"/>
      <c r="D5" s="105"/>
    </row>
    <row r="6" s="63" customFormat="1" ht="20.1" customHeight="1" spans="1:4">
      <c r="A6" s="88" t="s">
        <v>1567</v>
      </c>
      <c r="B6" s="89"/>
      <c r="C6" s="89"/>
      <c r="D6" s="105"/>
    </row>
    <row r="7" s="63" customFormat="1" ht="20.1" customHeight="1" spans="1:4">
      <c r="A7" s="88" t="s">
        <v>1568</v>
      </c>
      <c r="B7" s="89"/>
      <c r="C7" s="89"/>
      <c r="D7" s="105"/>
    </row>
    <row r="8" s="63" customFormat="1" ht="20.1" customHeight="1" spans="1:4">
      <c r="A8" s="88" t="s">
        <v>1569</v>
      </c>
      <c r="B8" s="89"/>
      <c r="C8" s="89"/>
      <c r="D8" s="105"/>
    </row>
    <row r="9" s="63" customFormat="1" ht="20.1" customHeight="1" spans="1:4">
      <c r="A9" s="88" t="s">
        <v>1570</v>
      </c>
      <c r="B9" s="89"/>
      <c r="C9" s="89"/>
      <c r="D9" s="105"/>
    </row>
    <row r="10" s="63" customFormat="1" ht="20.1" customHeight="1" spans="1:4">
      <c r="A10" s="88" t="s">
        <v>1571</v>
      </c>
      <c r="B10" s="89">
        <v>584</v>
      </c>
      <c r="C10" s="89"/>
      <c r="D10" s="105">
        <f>(C10-B10)/B10</f>
        <v>-1</v>
      </c>
    </row>
    <row r="11" s="63" customFormat="1" ht="20.1" customHeight="1" spans="1:4">
      <c r="A11" s="88" t="s">
        <v>1572</v>
      </c>
      <c r="B11" s="89">
        <v>554</v>
      </c>
      <c r="C11" s="89"/>
      <c r="D11" s="105">
        <f>(C11-B11)/B11</f>
        <v>-1</v>
      </c>
    </row>
    <row r="12" s="63" customFormat="1" ht="20.1" customHeight="1" spans="1:4">
      <c r="A12" s="88" t="s">
        <v>1573</v>
      </c>
      <c r="B12" s="89"/>
      <c r="C12" s="89"/>
      <c r="D12" s="105"/>
    </row>
    <row r="13" s="63" customFormat="1" ht="20.1" customHeight="1" spans="1:4">
      <c r="A13" s="88" t="s">
        <v>1574</v>
      </c>
      <c r="B13" s="89">
        <v>552</v>
      </c>
      <c r="C13" s="89"/>
      <c r="D13" s="105">
        <f>(C13-B13)/B13</f>
        <v>-1</v>
      </c>
    </row>
    <row r="14" s="63" customFormat="1" ht="20.1" customHeight="1" spans="1:4">
      <c r="A14" s="88" t="s">
        <v>1575</v>
      </c>
      <c r="B14" s="89">
        <v>2</v>
      </c>
      <c r="C14" s="89"/>
      <c r="D14" s="105">
        <f>(C14-B14)/B14</f>
        <v>-1</v>
      </c>
    </row>
    <row r="15" s="63" customFormat="1" ht="20.1" customHeight="1" spans="1:4">
      <c r="A15" s="88" t="s">
        <v>1576</v>
      </c>
      <c r="B15" s="89">
        <v>30</v>
      </c>
      <c r="C15" s="89"/>
      <c r="D15" s="105">
        <f>(C15-B15)/B15</f>
        <v>-1</v>
      </c>
    </row>
    <row r="16" s="63" customFormat="1" ht="20.1" customHeight="1" spans="1:4">
      <c r="A16" s="88" t="s">
        <v>1573</v>
      </c>
      <c r="B16" s="89"/>
      <c r="C16" s="89"/>
      <c r="D16" s="105"/>
    </row>
    <row r="17" s="63" customFormat="1" ht="20.1" customHeight="1" spans="1:4">
      <c r="A17" s="88" t="s">
        <v>1574</v>
      </c>
      <c r="B17" s="89">
        <v>30</v>
      </c>
      <c r="C17" s="89"/>
      <c r="D17" s="105">
        <f>(C17-B17)/B17</f>
        <v>-1</v>
      </c>
    </row>
    <row r="18" s="63" customFormat="1" ht="20.1" customHeight="1" spans="1:4">
      <c r="A18" s="88" t="s">
        <v>1577</v>
      </c>
      <c r="B18" s="89"/>
      <c r="C18" s="89"/>
      <c r="D18" s="105"/>
    </row>
    <row r="19" s="63" customFormat="1" ht="20.1" customHeight="1" spans="1:4">
      <c r="A19" s="88" t="s">
        <v>1578</v>
      </c>
      <c r="B19" s="89"/>
      <c r="C19" s="89"/>
      <c r="D19" s="105"/>
    </row>
    <row r="20" s="63" customFormat="1" ht="20.1" customHeight="1" spans="1:4">
      <c r="A20" s="88" t="s">
        <v>1579</v>
      </c>
      <c r="B20" s="89"/>
      <c r="C20" s="89"/>
      <c r="D20" s="105"/>
    </row>
    <row r="21" s="63" customFormat="1" ht="20.1" customHeight="1" spans="1:4">
      <c r="A21" s="88" t="s">
        <v>1580</v>
      </c>
      <c r="B21" s="89"/>
      <c r="C21" s="89"/>
      <c r="D21" s="105"/>
    </row>
    <row r="22" s="63" customFormat="1" ht="20.1" customHeight="1" spans="1:4">
      <c r="A22" s="88" t="s">
        <v>1581</v>
      </c>
      <c r="B22" s="89"/>
      <c r="C22" s="89"/>
      <c r="D22" s="105"/>
    </row>
    <row r="23" s="63" customFormat="1" ht="20.1" customHeight="1" spans="1:4">
      <c r="A23" s="88" t="s">
        <v>1582</v>
      </c>
      <c r="B23" s="89"/>
      <c r="C23" s="89"/>
      <c r="D23" s="105"/>
    </row>
    <row r="24" s="63" customFormat="1" ht="20.1" customHeight="1" spans="1:4">
      <c r="A24" s="88" t="s">
        <v>1583</v>
      </c>
      <c r="B24" s="89"/>
      <c r="C24" s="89"/>
      <c r="D24" s="105"/>
    </row>
    <row r="25" s="63" customFormat="1" ht="20.1" customHeight="1" spans="1:4">
      <c r="A25" s="88" t="s">
        <v>1584</v>
      </c>
      <c r="B25" s="89"/>
      <c r="C25" s="89"/>
      <c r="D25" s="105"/>
    </row>
    <row r="26" s="63" customFormat="1" ht="20.1" customHeight="1" spans="1:4">
      <c r="A26" s="88" t="s">
        <v>1585</v>
      </c>
      <c r="B26" s="89">
        <v>3366</v>
      </c>
      <c r="C26" s="89">
        <v>4955</v>
      </c>
      <c r="D26" s="105">
        <f>(C26-B26)/B26</f>
        <v>0.472073677956031</v>
      </c>
    </row>
    <row r="27" s="63" customFormat="1" ht="20.1" customHeight="1" spans="1:4">
      <c r="A27" s="88" t="s">
        <v>1586</v>
      </c>
      <c r="B27" s="89">
        <v>3321</v>
      </c>
      <c r="C27" s="89">
        <v>4929</v>
      </c>
      <c r="D27" s="105">
        <f>(C27-B27)/B27</f>
        <v>0.484191508581752</v>
      </c>
    </row>
    <row r="28" s="63" customFormat="1" ht="20.1" customHeight="1" spans="1:4">
      <c r="A28" s="88" t="s">
        <v>1587</v>
      </c>
      <c r="B28" s="89"/>
      <c r="C28" s="89"/>
      <c r="D28" s="105"/>
    </row>
    <row r="29" s="63" customFormat="1" ht="20.1" customHeight="1" spans="1:4">
      <c r="A29" s="88" t="s">
        <v>1588</v>
      </c>
      <c r="B29" s="89"/>
      <c r="C29" s="89"/>
      <c r="D29" s="105"/>
    </row>
    <row r="30" s="63" customFormat="1" ht="20.1" customHeight="1" spans="1:4">
      <c r="A30" s="88" t="s">
        <v>1589</v>
      </c>
      <c r="B30" s="89">
        <v>282</v>
      </c>
      <c r="C30" s="89"/>
      <c r="D30" s="105">
        <f>(C30-B30)/B30</f>
        <v>-1</v>
      </c>
    </row>
    <row r="31" s="63" customFormat="1" ht="20.1" customHeight="1" spans="1:4">
      <c r="A31" s="88" t="s">
        <v>1590</v>
      </c>
      <c r="B31" s="89">
        <v>134</v>
      </c>
      <c r="C31" s="89"/>
      <c r="D31" s="105">
        <f>(C31-B31)/B31</f>
        <v>-1</v>
      </c>
    </row>
    <row r="32" s="63" customFormat="1" ht="20.1" customHeight="1" spans="1:4">
      <c r="A32" s="88" t="s">
        <v>1591</v>
      </c>
      <c r="B32" s="89"/>
      <c r="C32" s="89"/>
      <c r="D32" s="105"/>
    </row>
    <row r="33" s="63" customFormat="1" ht="20.1" customHeight="1" spans="1:4">
      <c r="A33" s="88" t="s">
        <v>1592</v>
      </c>
      <c r="B33" s="89"/>
      <c r="C33" s="89"/>
      <c r="D33" s="105"/>
    </row>
    <row r="34" s="63" customFormat="1" ht="20.1" customHeight="1" spans="1:4">
      <c r="A34" s="88" t="s">
        <v>1593</v>
      </c>
      <c r="B34" s="89"/>
      <c r="C34" s="89"/>
      <c r="D34" s="105"/>
    </row>
    <row r="35" s="63" customFormat="1" ht="20.1" customHeight="1" spans="1:4">
      <c r="A35" s="88" t="s">
        <v>1594</v>
      </c>
      <c r="B35" s="89"/>
      <c r="C35" s="89"/>
      <c r="D35" s="105"/>
    </row>
    <row r="36" s="63" customFormat="1" ht="20.1" customHeight="1" spans="1:4">
      <c r="A36" s="88" t="s">
        <v>1595</v>
      </c>
      <c r="B36" s="89"/>
      <c r="C36" s="89"/>
      <c r="D36" s="105"/>
    </row>
    <row r="37" s="63" customFormat="1" ht="20.1" customHeight="1" spans="1:4">
      <c r="A37" s="88" t="s">
        <v>1596</v>
      </c>
      <c r="B37" s="89"/>
      <c r="C37" s="89"/>
      <c r="D37" s="105"/>
    </row>
    <row r="38" s="63" customFormat="1" ht="20.1" customHeight="1" spans="1:4">
      <c r="A38" s="88" t="s">
        <v>1597</v>
      </c>
      <c r="B38" s="89"/>
      <c r="C38" s="89"/>
      <c r="D38" s="105"/>
    </row>
    <row r="39" s="63" customFormat="1" ht="20.1" customHeight="1" spans="1:4">
      <c r="A39" s="88" t="s">
        <v>1598</v>
      </c>
      <c r="B39" s="89">
        <v>2905</v>
      </c>
      <c r="C39" s="89">
        <v>4929</v>
      </c>
      <c r="D39" s="105">
        <f>(C39-B39)/B39</f>
        <v>0.696729776247848</v>
      </c>
    </row>
    <row r="40" s="63" customFormat="1" ht="20.1" customHeight="1" spans="1:4">
      <c r="A40" s="88" t="s">
        <v>1599</v>
      </c>
      <c r="B40" s="89"/>
      <c r="C40" s="89"/>
      <c r="D40" s="105"/>
    </row>
    <row r="41" s="63" customFormat="1" ht="20.1" customHeight="1" spans="1:4">
      <c r="A41" s="88" t="s">
        <v>1600</v>
      </c>
      <c r="B41" s="89"/>
      <c r="C41" s="89"/>
      <c r="D41" s="105"/>
    </row>
    <row r="42" s="63" customFormat="1" ht="20.1" customHeight="1" spans="1:4">
      <c r="A42" s="88" t="s">
        <v>1601</v>
      </c>
      <c r="B42" s="89"/>
      <c r="C42" s="89"/>
      <c r="D42" s="105"/>
    </row>
    <row r="43" s="63" customFormat="1" ht="20.1" customHeight="1" spans="1:4">
      <c r="A43" s="88" t="s">
        <v>1602</v>
      </c>
      <c r="B43" s="89"/>
      <c r="C43" s="89"/>
      <c r="D43" s="105"/>
    </row>
    <row r="44" s="63" customFormat="1" ht="20.1" customHeight="1" spans="1:4">
      <c r="A44" s="88" t="s">
        <v>1603</v>
      </c>
      <c r="B44" s="89"/>
      <c r="C44" s="89"/>
      <c r="D44" s="105"/>
    </row>
    <row r="45" s="63" customFormat="1" ht="20.1" customHeight="1" spans="1:4">
      <c r="A45" s="88" t="s">
        <v>1604</v>
      </c>
      <c r="B45" s="89"/>
      <c r="C45" s="89"/>
      <c r="D45" s="105"/>
    </row>
    <row r="46" s="63" customFormat="1" ht="20.1" customHeight="1" spans="1:4">
      <c r="A46" s="88" t="s">
        <v>1605</v>
      </c>
      <c r="B46" s="89">
        <v>45</v>
      </c>
      <c r="C46" s="89">
        <v>26</v>
      </c>
      <c r="D46" s="105">
        <f>(C46-B46)/B46</f>
        <v>-0.422222222222222</v>
      </c>
    </row>
    <row r="47" s="63" customFormat="1" ht="20.1" customHeight="1" spans="1:4">
      <c r="A47" s="88" t="s">
        <v>1587</v>
      </c>
      <c r="B47" s="89"/>
      <c r="C47" s="89"/>
      <c r="D47" s="105"/>
    </row>
    <row r="48" s="63" customFormat="1" ht="20.1" customHeight="1" spans="1:4">
      <c r="A48" s="88" t="s">
        <v>1588</v>
      </c>
      <c r="B48" s="89"/>
      <c r="C48" s="89"/>
      <c r="D48" s="105"/>
    </row>
    <row r="49" s="63" customFormat="1" ht="20.1" customHeight="1" spans="1:4">
      <c r="A49" s="88" t="s">
        <v>1606</v>
      </c>
      <c r="B49" s="89">
        <v>45</v>
      </c>
      <c r="C49" s="89">
        <v>26</v>
      </c>
      <c r="D49" s="105">
        <f>(C49-B49)/B49</f>
        <v>-0.422222222222222</v>
      </c>
    </row>
    <row r="50" s="63" customFormat="1" ht="20.1" customHeight="1" spans="1:4">
      <c r="A50" s="88" t="s">
        <v>1607</v>
      </c>
      <c r="B50" s="89"/>
      <c r="C50" s="89"/>
      <c r="D50" s="105"/>
    </row>
    <row r="51" s="63" customFormat="1" ht="20.1" customHeight="1" spans="1:4">
      <c r="A51" s="88" t="s">
        <v>1608</v>
      </c>
      <c r="B51" s="89"/>
      <c r="C51" s="89"/>
      <c r="D51" s="105"/>
    </row>
    <row r="52" s="63" customFormat="1" ht="20.1" customHeight="1" spans="1:4">
      <c r="A52" s="88" t="s">
        <v>1609</v>
      </c>
      <c r="B52" s="89"/>
      <c r="C52" s="89"/>
      <c r="D52" s="105"/>
    </row>
    <row r="53" s="63" customFormat="1" ht="20.1" customHeight="1" spans="1:4">
      <c r="A53" s="88" t="s">
        <v>1610</v>
      </c>
      <c r="B53" s="89"/>
      <c r="C53" s="89"/>
      <c r="D53" s="105"/>
    </row>
    <row r="54" s="63" customFormat="1" ht="20.1" customHeight="1" spans="1:4">
      <c r="A54" s="88" t="s">
        <v>1611</v>
      </c>
      <c r="B54" s="89"/>
      <c r="C54" s="89"/>
      <c r="D54" s="105"/>
    </row>
    <row r="55" s="63" customFormat="1" ht="20.1" customHeight="1" spans="1:4">
      <c r="A55" s="88" t="s">
        <v>1612</v>
      </c>
      <c r="B55" s="89"/>
      <c r="C55" s="89"/>
      <c r="D55" s="105"/>
    </row>
    <row r="56" s="63" customFormat="1" ht="20.1" customHeight="1" spans="1:4">
      <c r="A56" s="88" t="s">
        <v>1613</v>
      </c>
      <c r="B56" s="89"/>
      <c r="C56" s="89"/>
      <c r="D56" s="105"/>
    </row>
    <row r="57" s="63" customFormat="1" ht="20.1" customHeight="1" spans="1:4">
      <c r="A57" s="88" t="s">
        <v>1614</v>
      </c>
      <c r="B57" s="89"/>
      <c r="C57" s="89"/>
      <c r="D57" s="105"/>
    </row>
    <row r="58" s="63" customFormat="1" ht="20.1" customHeight="1" spans="1:4">
      <c r="A58" s="88" t="s">
        <v>1600</v>
      </c>
      <c r="B58" s="89"/>
      <c r="C58" s="89"/>
      <c r="D58" s="105"/>
    </row>
    <row r="59" s="63" customFormat="1" ht="20.1" customHeight="1" spans="1:4">
      <c r="A59" s="88" t="s">
        <v>1601</v>
      </c>
      <c r="B59" s="89"/>
      <c r="C59" s="89"/>
      <c r="D59" s="105"/>
    </row>
    <row r="60" s="63" customFormat="1" ht="20.1" customHeight="1" spans="1:4">
      <c r="A60" s="88" t="s">
        <v>1602</v>
      </c>
      <c r="B60" s="89"/>
      <c r="C60" s="89"/>
      <c r="D60" s="105"/>
    </row>
    <row r="61" s="63" customFormat="1" ht="20.1" customHeight="1" spans="1:4">
      <c r="A61" s="88" t="s">
        <v>1603</v>
      </c>
      <c r="B61" s="89"/>
      <c r="C61" s="89"/>
      <c r="D61" s="105"/>
    </row>
    <row r="62" s="63" customFormat="1" ht="20.1" customHeight="1" spans="1:4">
      <c r="A62" s="88" t="s">
        <v>1615</v>
      </c>
      <c r="B62" s="89"/>
      <c r="C62" s="89"/>
      <c r="D62" s="105"/>
    </row>
    <row r="63" s="63" customFormat="1" ht="20.1" customHeight="1" spans="1:4">
      <c r="A63" s="88" t="s">
        <v>1616</v>
      </c>
      <c r="B63" s="89"/>
      <c r="C63" s="89"/>
      <c r="D63" s="105"/>
    </row>
    <row r="64" s="63" customFormat="1" ht="20.1" customHeight="1" spans="1:4">
      <c r="A64" s="88" t="s">
        <v>1617</v>
      </c>
      <c r="B64" s="89">
        <v>991</v>
      </c>
      <c r="C64" s="89"/>
      <c r="D64" s="105">
        <f>(C64-B64)/B64</f>
        <v>-1</v>
      </c>
    </row>
    <row r="65" s="63" customFormat="1" ht="20.1" customHeight="1" spans="1:4">
      <c r="A65" s="88" t="s">
        <v>1618</v>
      </c>
      <c r="B65" s="89">
        <v>991</v>
      </c>
      <c r="C65" s="89"/>
      <c r="D65" s="105">
        <f>(C65-B65)/B65</f>
        <v>-1</v>
      </c>
    </row>
    <row r="66" s="63" customFormat="1" ht="20.1" customHeight="1" spans="1:4">
      <c r="A66" s="88" t="s">
        <v>1574</v>
      </c>
      <c r="B66" s="89">
        <v>948</v>
      </c>
      <c r="C66" s="89"/>
      <c r="D66" s="105">
        <f>(C66-B66)/B66</f>
        <v>-1</v>
      </c>
    </row>
    <row r="67" s="63" customFormat="1" ht="20.1" customHeight="1" spans="1:4">
      <c r="A67" s="88" t="s">
        <v>1619</v>
      </c>
      <c r="B67" s="89"/>
      <c r="C67" s="89"/>
      <c r="D67" s="105"/>
    </row>
    <row r="68" s="63" customFormat="1" ht="20.1" customHeight="1" spans="1:4">
      <c r="A68" s="88" t="s">
        <v>1620</v>
      </c>
      <c r="B68" s="89"/>
      <c r="C68" s="89"/>
      <c r="D68" s="105"/>
    </row>
    <row r="69" s="63" customFormat="1" ht="20.1" customHeight="1" spans="1:4">
      <c r="A69" s="88" t="s">
        <v>1621</v>
      </c>
      <c r="B69" s="89">
        <v>43</v>
      </c>
      <c r="C69" s="89"/>
      <c r="D69" s="105">
        <f>(C69-B69)/B69</f>
        <v>-1</v>
      </c>
    </row>
    <row r="70" s="63" customFormat="1" ht="20.1" customHeight="1" spans="1:4">
      <c r="A70" s="88" t="s">
        <v>1622</v>
      </c>
      <c r="B70" s="89"/>
      <c r="C70" s="89"/>
      <c r="D70" s="105"/>
    </row>
    <row r="71" s="63" customFormat="1" ht="20.1" customHeight="1" spans="1:4">
      <c r="A71" s="88" t="s">
        <v>1623</v>
      </c>
      <c r="B71" s="89"/>
      <c r="C71" s="89"/>
      <c r="D71" s="105"/>
    </row>
    <row r="72" s="63" customFormat="1" ht="20.1" customHeight="1" spans="1:4">
      <c r="A72" s="88" t="s">
        <v>1624</v>
      </c>
      <c r="B72" s="89"/>
      <c r="C72" s="89"/>
      <c r="D72" s="105"/>
    </row>
    <row r="73" s="63" customFormat="1" ht="20.1" customHeight="1" spans="1:4">
      <c r="A73" s="88" t="s">
        <v>1625</v>
      </c>
      <c r="B73" s="89"/>
      <c r="C73" s="89"/>
      <c r="D73" s="105"/>
    </row>
    <row r="74" s="63" customFormat="1" ht="20.1" customHeight="1" spans="1:4">
      <c r="A74" s="88" t="s">
        <v>1626</v>
      </c>
      <c r="B74" s="89"/>
      <c r="C74" s="89"/>
      <c r="D74" s="105"/>
    </row>
    <row r="75" s="63" customFormat="1" ht="20.1" customHeight="1" spans="1:4">
      <c r="A75" s="88" t="s">
        <v>1627</v>
      </c>
      <c r="B75" s="89"/>
      <c r="C75" s="89"/>
      <c r="D75" s="105"/>
    </row>
    <row r="76" s="63" customFormat="1" ht="20.1" customHeight="1" spans="1:4">
      <c r="A76" s="88" t="s">
        <v>1628</v>
      </c>
      <c r="B76" s="89"/>
      <c r="C76" s="89"/>
      <c r="D76" s="105"/>
    </row>
    <row r="77" s="63" customFormat="1" ht="20.1" customHeight="1" spans="1:4">
      <c r="A77" s="88" t="s">
        <v>1629</v>
      </c>
      <c r="B77" s="89"/>
      <c r="C77" s="89"/>
      <c r="D77" s="105"/>
    </row>
    <row r="78" s="63" customFormat="1" ht="20.1" customHeight="1" spans="1:4">
      <c r="A78" s="88" t="s">
        <v>1630</v>
      </c>
      <c r="B78" s="89"/>
      <c r="C78" s="89"/>
      <c r="D78" s="105"/>
    </row>
    <row r="79" s="63" customFormat="1" ht="20.1" customHeight="1" spans="1:4">
      <c r="A79" s="88" t="s">
        <v>1631</v>
      </c>
      <c r="B79" s="89"/>
      <c r="C79" s="89"/>
      <c r="D79" s="105"/>
    </row>
    <row r="80" s="63" customFormat="1" ht="20.1" customHeight="1" spans="1:4">
      <c r="A80" s="88" t="s">
        <v>1632</v>
      </c>
      <c r="B80" s="89"/>
      <c r="C80" s="89"/>
      <c r="D80" s="105"/>
    </row>
    <row r="81" s="63" customFormat="1" ht="20.1" customHeight="1" spans="1:4">
      <c r="A81" s="88" t="s">
        <v>1633</v>
      </c>
      <c r="B81" s="89"/>
      <c r="C81" s="89"/>
      <c r="D81" s="105"/>
    </row>
    <row r="82" s="63" customFormat="1" ht="20.1" customHeight="1" spans="1:4">
      <c r="A82" s="88" t="s">
        <v>1634</v>
      </c>
      <c r="B82" s="89"/>
      <c r="C82" s="89"/>
      <c r="D82" s="105"/>
    </row>
    <row r="83" s="63" customFormat="1" ht="20.1" customHeight="1" spans="1:4">
      <c r="A83" s="88" t="s">
        <v>1635</v>
      </c>
      <c r="B83" s="89"/>
      <c r="C83" s="89"/>
      <c r="D83" s="105"/>
    </row>
    <row r="84" s="63" customFormat="1" ht="20.1" customHeight="1" spans="1:4">
      <c r="A84" s="88" t="s">
        <v>1636</v>
      </c>
      <c r="B84" s="89"/>
      <c r="C84" s="89"/>
      <c r="D84" s="105"/>
    </row>
    <row r="85" s="63" customFormat="1" ht="20.1" customHeight="1" spans="1:4">
      <c r="A85" s="88" t="s">
        <v>1637</v>
      </c>
      <c r="B85" s="89"/>
      <c r="C85" s="89"/>
      <c r="D85" s="105"/>
    </row>
    <row r="86" s="63" customFormat="1" ht="20.1" customHeight="1" spans="1:4">
      <c r="A86" s="88" t="s">
        <v>1638</v>
      </c>
      <c r="B86" s="89"/>
      <c r="C86" s="89"/>
      <c r="D86" s="105"/>
    </row>
    <row r="87" s="63" customFormat="1" ht="20.1" customHeight="1" spans="1:4">
      <c r="A87" s="88" t="s">
        <v>1639</v>
      </c>
      <c r="B87" s="89"/>
      <c r="C87" s="89"/>
      <c r="D87" s="105"/>
    </row>
    <row r="88" s="63" customFormat="1" ht="20.1" customHeight="1" spans="1:4">
      <c r="A88" s="88" t="s">
        <v>1640</v>
      </c>
      <c r="B88" s="89"/>
      <c r="C88" s="89"/>
      <c r="D88" s="105"/>
    </row>
    <row r="89" s="63" customFormat="1" ht="20.1" customHeight="1" spans="1:4">
      <c r="A89" s="88" t="s">
        <v>1641</v>
      </c>
      <c r="B89" s="89"/>
      <c r="C89" s="89"/>
      <c r="D89" s="105"/>
    </row>
    <row r="90" s="63" customFormat="1" ht="20.1" customHeight="1" spans="1:4">
      <c r="A90" s="88" t="s">
        <v>1642</v>
      </c>
      <c r="B90" s="89"/>
      <c r="C90" s="89"/>
      <c r="D90" s="105"/>
    </row>
    <row r="91" s="63" customFormat="1" ht="20.1" customHeight="1" spans="1:4">
      <c r="A91" s="88" t="s">
        <v>1643</v>
      </c>
      <c r="B91" s="89"/>
      <c r="C91" s="89"/>
      <c r="D91" s="105"/>
    </row>
    <row r="92" s="63" customFormat="1" ht="20.1" customHeight="1" spans="1:4">
      <c r="A92" s="88" t="s">
        <v>1644</v>
      </c>
      <c r="B92" s="89"/>
      <c r="C92" s="89"/>
      <c r="D92" s="105"/>
    </row>
    <row r="93" s="63" customFormat="1" ht="20.1" customHeight="1" spans="1:4">
      <c r="A93" s="88" t="s">
        <v>1645</v>
      </c>
      <c r="B93" s="89"/>
      <c r="C93" s="89"/>
      <c r="D93" s="105"/>
    </row>
    <row r="94" ht="20.1" customHeight="1" spans="1:4">
      <c r="A94" s="109" t="s">
        <v>1646</v>
      </c>
      <c r="B94" s="110"/>
      <c r="C94" s="110"/>
      <c r="D94" s="105"/>
    </row>
    <row r="95" ht="20.1" customHeight="1" spans="1:4">
      <c r="A95" s="109" t="s">
        <v>1647</v>
      </c>
      <c r="B95" s="110"/>
      <c r="C95" s="110"/>
      <c r="D95" s="105"/>
    </row>
    <row r="96" ht="20.1" customHeight="1" spans="1:4">
      <c r="A96" s="109" t="s">
        <v>1648</v>
      </c>
      <c r="B96" s="110"/>
      <c r="C96" s="110"/>
      <c r="D96" s="105"/>
    </row>
    <row r="97" ht="20.1" customHeight="1" spans="1:4">
      <c r="A97" s="109" t="s">
        <v>1649</v>
      </c>
      <c r="B97" s="110"/>
      <c r="C97" s="110"/>
      <c r="D97" s="105"/>
    </row>
    <row r="98" ht="20.1" customHeight="1" spans="1:4">
      <c r="A98" s="109" t="s">
        <v>1650</v>
      </c>
      <c r="B98" s="110"/>
      <c r="C98" s="110"/>
      <c r="D98" s="105"/>
    </row>
    <row r="99" ht="20.1" customHeight="1" spans="1:4">
      <c r="A99" s="109" t="s">
        <v>1651</v>
      </c>
      <c r="B99" s="110"/>
      <c r="C99" s="110"/>
      <c r="D99" s="105"/>
    </row>
    <row r="100" ht="20.1" customHeight="1" spans="1:4">
      <c r="A100" s="109" t="s">
        <v>1652</v>
      </c>
      <c r="B100" s="110"/>
      <c r="C100" s="110"/>
      <c r="D100" s="105"/>
    </row>
    <row r="101" ht="20.1" customHeight="1" spans="1:4">
      <c r="A101" s="109" t="s">
        <v>1653</v>
      </c>
      <c r="B101" s="110"/>
      <c r="C101" s="110"/>
      <c r="D101" s="105"/>
    </row>
    <row r="102" ht="20.1" customHeight="1" spans="1:4">
      <c r="A102" s="109" t="s">
        <v>1654</v>
      </c>
      <c r="B102" s="110"/>
      <c r="C102" s="110"/>
      <c r="D102" s="105"/>
    </row>
    <row r="103" ht="14.25" spans="1:4">
      <c r="A103" s="109" t="s">
        <v>1655</v>
      </c>
      <c r="B103" s="110"/>
      <c r="C103" s="110"/>
      <c r="D103" s="105"/>
    </row>
    <row r="104" ht="14.25" spans="1:4">
      <c r="A104" s="109" t="s">
        <v>1656</v>
      </c>
      <c r="B104" s="110"/>
      <c r="C104" s="110"/>
      <c r="D104" s="105"/>
    </row>
    <row r="105" ht="14.25" spans="1:4">
      <c r="A105" s="109" t="s">
        <v>1657</v>
      </c>
      <c r="B105" s="110"/>
      <c r="C105" s="110"/>
      <c r="D105" s="105"/>
    </row>
    <row r="106" ht="14.25" spans="1:4">
      <c r="A106" s="109" t="s">
        <v>1658</v>
      </c>
      <c r="B106" s="110"/>
      <c r="C106" s="110"/>
      <c r="D106" s="105"/>
    </row>
    <row r="107" ht="14.25" spans="1:4">
      <c r="A107" s="109" t="s">
        <v>1659</v>
      </c>
      <c r="B107" s="110"/>
      <c r="C107" s="110"/>
      <c r="D107" s="105"/>
    </row>
    <row r="108" ht="14.25" spans="1:4">
      <c r="A108" s="109" t="s">
        <v>1660</v>
      </c>
      <c r="B108" s="110"/>
      <c r="C108" s="110"/>
      <c r="D108" s="105"/>
    </row>
    <row r="109" ht="14.25" spans="1:4">
      <c r="A109" s="109" t="s">
        <v>1661</v>
      </c>
      <c r="B109" s="110"/>
      <c r="C109" s="110"/>
      <c r="D109" s="105"/>
    </row>
    <row r="110" ht="14.25" spans="1:4">
      <c r="A110" s="109" t="s">
        <v>1662</v>
      </c>
      <c r="B110" s="110"/>
      <c r="C110" s="110"/>
      <c r="D110" s="105"/>
    </row>
    <row r="111" ht="14.25" spans="1:4">
      <c r="A111" s="109" t="s">
        <v>1663</v>
      </c>
      <c r="B111" s="110"/>
      <c r="C111" s="110"/>
      <c r="D111" s="105"/>
    </row>
    <row r="112" ht="14.25" spans="1:4">
      <c r="A112" s="109" t="s">
        <v>1664</v>
      </c>
      <c r="B112" s="110">
        <v>50</v>
      </c>
      <c r="C112" s="110"/>
      <c r="D112" s="105">
        <f>(C112-B112)/B112</f>
        <v>-1</v>
      </c>
    </row>
    <row r="113" ht="14.25" spans="1:4">
      <c r="A113" s="109" t="s">
        <v>1665</v>
      </c>
      <c r="B113" s="110">
        <v>50</v>
      </c>
      <c r="C113" s="110"/>
      <c r="D113" s="105">
        <f>(C113-B113)/B113</f>
        <v>-1</v>
      </c>
    </row>
    <row r="114" ht="14.25" spans="1:4">
      <c r="A114" s="109" t="s">
        <v>1666</v>
      </c>
      <c r="B114" s="110"/>
      <c r="C114" s="110"/>
      <c r="D114" s="105"/>
    </row>
    <row r="115" ht="14.25" spans="1:4">
      <c r="A115" s="109" t="s">
        <v>1667</v>
      </c>
      <c r="B115" s="110"/>
      <c r="C115" s="110"/>
      <c r="D115" s="105"/>
    </row>
    <row r="116" ht="14.25" spans="1:4">
      <c r="A116" s="109" t="s">
        <v>1668</v>
      </c>
      <c r="B116" s="110"/>
      <c r="C116" s="110"/>
      <c r="D116" s="105"/>
    </row>
    <row r="117" ht="14.25" spans="1:4">
      <c r="A117" s="109" t="s">
        <v>1669</v>
      </c>
      <c r="B117" s="110">
        <v>50</v>
      </c>
      <c r="C117" s="110"/>
      <c r="D117" s="105">
        <f>(C117-B117)/B117</f>
        <v>-1</v>
      </c>
    </row>
    <row r="118" ht="14.25" spans="1:4">
      <c r="A118" s="109" t="s">
        <v>1670</v>
      </c>
      <c r="B118" s="110"/>
      <c r="C118" s="110"/>
      <c r="D118" s="105"/>
    </row>
    <row r="119" ht="14.25" spans="1:4">
      <c r="A119" s="109" t="s">
        <v>1671</v>
      </c>
      <c r="B119" s="110">
        <v>1585</v>
      </c>
      <c r="C119" s="110"/>
      <c r="D119" s="105">
        <f>(C119-B119)/B119</f>
        <v>-1</v>
      </c>
    </row>
    <row r="120" ht="14.25" spans="1:4">
      <c r="A120" s="109" t="s">
        <v>1672</v>
      </c>
      <c r="B120" s="110"/>
      <c r="C120" s="110"/>
      <c r="D120" s="105"/>
    </row>
    <row r="121" ht="14.25" spans="1:4">
      <c r="A121" s="109" t="s">
        <v>1673</v>
      </c>
      <c r="B121" s="110">
        <v>31</v>
      </c>
      <c r="C121" s="110"/>
      <c r="D121" s="105">
        <f>(C121-B121)/B121</f>
        <v>-1</v>
      </c>
    </row>
    <row r="122" ht="14.25" spans="1:4">
      <c r="A122" s="109" t="s">
        <v>1674</v>
      </c>
      <c r="B122" s="110">
        <v>21</v>
      </c>
      <c r="C122" s="110"/>
      <c r="D122" s="105">
        <f>(C122-B122)/B122</f>
        <v>-1</v>
      </c>
    </row>
    <row r="123" ht="14.25" spans="1:4">
      <c r="A123" s="109" t="s">
        <v>1675</v>
      </c>
      <c r="B123" s="110"/>
      <c r="C123" s="110"/>
      <c r="D123" s="105"/>
    </row>
    <row r="124" ht="14.25" spans="1:4">
      <c r="A124" s="109" t="s">
        <v>1676</v>
      </c>
      <c r="B124" s="110"/>
      <c r="C124" s="110"/>
      <c r="D124" s="105"/>
    </row>
    <row r="125" ht="14.25" spans="1:4">
      <c r="A125" s="109" t="s">
        <v>1677</v>
      </c>
      <c r="B125" s="110"/>
      <c r="C125" s="110"/>
      <c r="D125" s="105"/>
    </row>
    <row r="126" ht="14.25" spans="1:4">
      <c r="A126" s="109" t="s">
        <v>1678</v>
      </c>
      <c r="B126" s="110"/>
      <c r="C126" s="110"/>
      <c r="D126" s="105"/>
    </row>
    <row r="127" ht="14.25" spans="1:4">
      <c r="A127" s="109" t="s">
        <v>1679</v>
      </c>
      <c r="B127" s="110"/>
      <c r="C127" s="110"/>
      <c r="D127" s="105"/>
    </row>
    <row r="128" ht="14.25" spans="1:4">
      <c r="A128" s="109" t="s">
        <v>1680</v>
      </c>
      <c r="B128" s="110">
        <v>10</v>
      </c>
      <c r="C128" s="110"/>
      <c r="D128" s="105">
        <f>(C128-B128)/B128</f>
        <v>-1</v>
      </c>
    </row>
    <row r="129" ht="14.25" spans="1:4">
      <c r="A129" s="109" t="s">
        <v>1681</v>
      </c>
      <c r="B129" s="110"/>
      <c r="C129" s="110"/>
      <c r="D129" s="105"/>
    </row>
    <row r="130" ht="14.25" spans="1:4">
      <c r="A130" s="109" t="s">
        <v>1682</v>
      </c>
      <c r="B130" s="110">
        <v>1554</v>
      </c>
      <c r="C130" s="110"/>
      <c r="D130" s="105">
        <f>(C130-B130)/B130</f>
        <v>-1</v>
      </c>
    </row>
    <row r="131" ht="14.25" spans="1:4">
      <c r="A131" s="109" t="s">
        <v>1683</v>
      </c>
      <c r="B131" s="110">
        <v>346</v>
      </c>
      <c r="C131" s="110"/>
      <c r="D131" s="105">
        <f>(C131-B131)/B131</f>
        <v>-1</v>
      </c>
    </row>
    <row r="132" ht="14.25" spans="1:4">
      <c r="A132" s="109" t="s">
        <v>1684</v>
      </c>
      <c r="B132" s="110">
        <v>856</v>
      </c>
      <c r="C132" s="110"/>
      <c r="D132" s="105">
        <f>(C132-B132)/B132</f>
        <v>-1</v>
      </c>
    </row>
    <row r="133" ht="14.25" spans="1:4">
      <c r="A133" s="109" t="s">
        <v>1685</v>
      </c>
      <c r="B133" s="110">
        <v>13</v>
      </c>
      <c r="C133" s="110"/>
      <c r="D133" s="105">
        <f>(C133-B133)/B133</f>
        <v>-1</v>
      </c>
    </row>
    <row r="134" ht="14.25" spans="1:4">
      <c r="A134" s="109" t="s">
        <v>1686</v>
      </c>
      <c r="B134" s="110"/>
      <c r="C134" s="110"/>
      <c r="D134" s="105"/>
    </row>
    <row r="135" ht="14.25" spans="1:4">
      <c r="A135" s="109" t="s">
        <v>1687</v>
      </c>
      <c r="B135" s="110">
        <v>8</v>
      </c>
      <c r="C135" s="110"/>
      <c r="D135" s="105">
        <f>(C135-B135)/B135</f>
        <v>-1</v>
      </c>
    </row>
    <row r="136" ht="14.25" spans="1:4">
      <c r="A136" s="109" t="s">
        <v>1688</v>
      </c>
      <c r="B136" s="110"/>
      <c r="C136" s="110"/>
      <c r="D136" s="105"/>
    </row>
    <row r="137" ht="14.25" spans="1:4">
      <c r="A137" s="109" t="s">
        <v>1689</v>
      </c>
      <c r="B137" s="110"/>
      <c r="C137" s="110"/>
      <c r="D137" s="105"/>
    </row>
    <row r="138" ht="14.25" spans="1:4">
      <c r="A138" s="109" t="s">
        <v>1690</v>
      </c>
      <c r="B138" s="110"/>
      <c r="C138" s="110"/>
      <c r="D138" s="105"/>
    </row>
    <row r="139" ht="14.25" spans="1:4">
      <c r="A139" s="109" t="s">
        <v>1691</v>
      </c>
      <c r="B139" s="110">
        <v>80</v>
      </c>
      <c r="C139" s="110"/>
      <c r="D139" s="105">
        <f>(C139-B139)/B139</f>
        <v>-1</v>
      </c>
    </row>
    <row r="140" ht="14.25" spans="1:4">
      <c r="A140" s="111" t="s">
        <v>1692</v>
      </c>
      <c r="B140" s="110">
        <v>251</v>
      </c>
      <c r="C140" s="110"/>
      <c r="D140" s="105">
        <f>(C140-B140)/B140</f>
        <v>-1</v>
      </c>
    </row>
    <row r="141" ht="14.25" spans="1:4">
      <c r="A141" s="112" t="s">
        <v>1693</v>
      </c>
      <c r="B141" s="113">
        <v>326</v>
      </c>
      <c r="C141" s="110">
        <v>327</v>
      </c>
      <c r="D141" s="105">
        <f>(C141-B141)/B141</f>
        <v>0.00306748466257669</v>
      </c>
    </row>
    <row r="142" ht="14.25" spans="1:4">
      <c r="A142" s="112" t="s">
        <v>1694</v>
      </c>
      <c r="B142" s="113">
        <v>326</v>
      </c>
      <c r="C142" s="110">
        <v>327</v>
      </c>
      <c r="D142" s="105">
        <f>(C142-B142)/B142</f>
        <v>0.00306748466257669</v>
      </c>
    </row>
    <row r="143" ht="14.25" spans="1:4">
      <c r="A143" s="112" t="s">
        <v>1695</v>
      </c>
      <c r="B143" s="110"/>
      <c r="C143" s="110">
        <v>10</v>
      </c>
      <c r="D143" s="105"/>
    </row>
    <row r="144" ht="14.25" spans="1:4">
      <c r="A144" s="112" t="s">
        <v>1696</v>
      </c>
      <c r="B144" s="110"/>
      <c r="C144" s="110">
        <v>10</v>
      </c>
      <c r="D144" s="105"/>
    </row>
    <row r="145" ht="14.25" spans="1:4">
      <c r="A145" s="114" t="s">
        <v>1233</v>
      </c>
      <c r="B145" s="110">
        <v>6902</v>
      </c>
      <c r="C145" s="110">
        <v>5292</v>
      </c>
      <c r="D145" s="105">
        <f>(C145-B145)/B145</f>
        <v>-0.233265720081136</v>
      </c>
    </row>
    <row r="146" ht="14.25" spans="1:4">
      <c r="A146" s="115" t="s">
        <v>128</v>
      </c>
      <c r="B146" s="110"/>
      <c r="C146" s="110">
        <v>908</v>
      </c>
      <c r="D146" s="105"/>
    </row>
    <row r="147" ht="14.25" spans="1:4">
      <c r="A147" s="115" t="s">
        <v>1697</v>
      </c>
      <c r="B147" s="110"/>
      <c r="C147" s="110">
        <v>908</v>
      </c>
      <c r="D147" s="105"/>
    </row>
    <row r="148" ht="14.25" spans="1:4">
      <c r="A148" s="115" t="s">
        <v>1698</v>
      </c>
      <c r="B148" s="110"/>
      <c r="C148" s="110"/>
      <c r="D148" s="105"/>
    </row>
    <row r="149" ht="14.25" spans="1:4">
      <c r="A149" s="115" t="s">
        <v>1699</v>
      </c>
      <c r="B149" s="110"/>
      <c r="C149" s="110">
        <v>908</v>
      </c>
      <c r="D149" s="105"/>
    </row>
    <row r="150" ht="14.25" spans="1:4">
      <c r="A150" s="115" t="s">
        <v>131</v>
      </c>
      <c r="B150" s="110">
        <f>SUM(B151:B153)</f>
        <v>704</v>
      </c>
      <c r="C150" s="110"/>
      <c r="D150" s="105">
        <f>(C150-B150)/B150</f>
        <v>-1</v>
      </c>
    </row>
    <row r="151" s="107" customFormat="1" ht="14.25" spans="1:4">
      <c r="A151" s="112" t="s">
        <v>1700</v>
      </c>
      <c r="B151" s="116">
        <v>133</v>
      </c>
      <c r="C151" s="116"/>
      <c r="D151" s="105">
        <f>(C151-B151)/B151</f>
        <v>-1</v>
      </c>
    </row>
    <row r="152" s="107" customFormat="1" ht="14.25" spans="1:4">
      <c r="A152" s="112" t="s">
        <v>1701</v>
      </c>
      <c r="B152" s="116">
        <v>442</v>
      </c>
      <c r="C152" s="116"/>
      <c r="D152" s="105">
        <f>(C152-B152)/B152</f>
        <v>-1</v>
      </c>
    </row>
    <row r="153" s="107" customFormat="1" ht="14.25" spans="1:4">
      <c r="A153" s="112" t="s">
        <v>1702</v>
      </c>
      <c r="B153" s="116">
        <v>129</v>
      </c>
      <c r="C153" s="116"/>
      <c r="D153" s="105">
        <f>(C153-B153)/B153</f>
        <v>-1</v>
      </c>
    </row>
    <row r="154" ht="14.25" spans="1:4">
      <c r="A154" s="114" t="s">
        <v>139</v>
      </c>
      <c r="B154" s="110">
        <v>7606</v>
      </c>
      <c r="C154" s="110">
        <v>6200</v>
      </c>
      <c r="D154" s="105">
        <f>(C154-B154)/B154</f>
        <v>-0.184854062582172</v>
      </c>
    </row>
  </sheetData>
  <mergeCells count="1">
    <mergeCell ref="A1:D1"/>
  </mergeCells>
  <printOptions horizontalCentered="1"/>
  <pageMargins left="0.71" right="0.71" top="0.75" bottom="0.75" header="0.31" footer="0.31"/>
  <pageSetup paperSize="9" scale="80" fitToHeight="200" orientation="portrait" horizontalDpi="600" verticalDpi="6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pageSetUpPr fitToPage="1"/>
  </sheetPr>
  <dimension ref="A1:D154"/>
  <sheetViews>
    <sheetView zoomScaleSheetLayoutView="60" workbookViewId="0">
      <selection activeCell="E2" sqref="E2"/>
    </sheetView>
  </sheetViews>
  <sheetFormatPr defaultColWidth="9" defaultRowHeight="13.5" outlineLevelCol="3"/>
  <cols>
    <col min="1" max="1" width="58.875" customWidth="1"/>
    <col min="2" max="3" width="12.3333333333333"/>
    <col min="4" max="4" width="26.4416666666667"/>
  </cols>
  <sheetData>
    <row r="1" s="61" customFormat="1" ht="30" customHeight="1" spans="1:4">
      <c r="A1" s="46" t="s">
        <v>19</v>
      </c>
      <c r="B1" s="46"/>
      <c r="C1" s="46"/>
      <c r="D1" s="46"/>
    </row>
    <row r="2" s="86" customFormat="1" ht="21" customHeight="1" spans="2:4">
      <c r="B2" s="108"/>
      <c r="C2" s="108"/>
      <c r="D2" s="35" t="s">
        <v>29</v>
      </c>
    </row>
    <row r="3" s="106" customFormat="1" ht="20.1" customHeight="1" spans="1:4">
      <c r="A3" s="17" t="s">
        <v>102</v>
      </c>
      <c r="B3" s="17" t="s">
        <v>31</v>
      </c>
      <c r="C3" s="17" t="s">
        <v>32</v>
      </c>
      <c r="D3" s="17" t="s">
        <v>33</v>
      </c>
    </row>
    <row r="4" s="63" customFormat="1" ht="20.1" customHeight="1" spans="1:4">
      <c r="A4" s="88" t="s">
        <v>1565</v>
      </c>
      <c r="B4" s="89"/>
      <c r="C4" s="89"/>
      <c r="D4" s="105"/>
    </row>
    <row r="5" s="63" customFormat="1" ht="20.1" customHeight="1" spans="1:4">
      <c r="A5" s="88" t="s">
        <v>1566</v>
      </c>
      <c r="B5" s="89"/>
      <c r="C5" s="89"/>
      <c r="D5" s="105"/>
    </row>
    <row r="6" s="63" customFormat="1" ht="20.1" customHeight="1" spans="1:4">
      <c r="A6" s="88" t="s">
        <v>1567</v>
      </c>
      <c r="B6" s="89"/>
      <c r="C6" s="89"/>
      <c r="D6" s="105"/>
    </row>
    <row r="7" s="63" customFormat="1" ht="20.1" customHeight="1" spans="1:4">
      <c r="A7" s="88" t="s">
        <v>1568</v>
      </c>
      <c r="B7" s="89"/>
      <c r="C7" s="89"/>
      <c r="D7" s="105"/>
    </row>
    <row r="8" s="63" customFormat="1" ht="20.1" customHeight="1" spans="1:4">
      <c r="A8" s="88" t="s">
        <v>1569</v>
      </c>
      <c r="B8" s="89"/>
      <c r="C8" s="89"/>
      <c r="D8" s="105"/>
    </row>
    <row r="9" s="63" customFormat="1" ht="20.1" customHeight="1" spans="1:4">
      <c r="A9" s="88" t="s">
        <v>1570</v>
      </c>
      <c r="B9" s="89"/>
      <c r="C9" s="89"/>
      <c r="D9" s="105"/>
    </row>
    <row r="10" s="63" customFormat="1" ht="20.1" customHeight="1" spans="1:4">
      <c r="A10" s="88" t="s">
        <v>1571</v>
      </c>
      <c r="B10" s="89">
        <v>584</v>
      </c>
      <c r="C10" s="89"/>
      <c r="D10" s="105">
        <f>(C10-B10)/B10</f>
        <v>-1</v>
      </c>
    </row>
    <row r="11" s="63" customFormat="1" ht="20.1" customHeight="1" spans="1:4">
      <c r="A11" s="88" t="s">
        <v>1572</v>
      </c>
      <c r="B11" s="89">
        <v>554</v>
      </c>
      <c r="C11" s="89"/>
      <c r="D11" s="105">
        <f>(C11-B11)/B11</f>
        <v>-1</v>
      </c>
    </row>
    <row r="12" s="63" customFormat="1" ht="20.1" customHeight="1" spans="1:4">
      <c r="A12" s="88" t="s">
        <v>1573</v>
      </c>
      <c r="B12" s="89"/>
      <c r="C12" s="89"/>
      <c r="D12" s="105"/>
    </row>
    <row r="13" s="63" customFormat="1" ht="20.1" customHeight="1" spans="1:4">
      <c r="A13" s="88" t="s">
        <v>1574</v>
      </c>
      <c r="B13" s="89">
        <v>552</v>
      </c>
      <c r="C13" s="89"/>
      <c r="D13" s="105">
        <f>(C13-B13)/B13</f>
        <v>-1</v>
      </c>
    </row>
    <row r="14" s="63" customFormat="1" ht="20.1" customHeight="1" spans="1:4">
      <c r="A14" s="88" t="s">
        <v>1575</v>
      </c>
      <c r="B14" s="89">
        <v>2</v>
      </c>
      <c r="C14" s="89"/>
      <c r="D14" s="105">
        <f>(C14-B14)/B14</f>
        <v>-1</v>
      </c>
    </row>
    <row r="15" s="63" customFormat="1" ht="20.1" customHeight="1" spans="1:4">
      <c r="A15" s="88" t="s">
        <v>1576</v>
      </c>
      <c r="B15" s="89">
        <v>30</v>
      </c>
      <c r="C15" s="89"/>
      <c r="D15" s="105">
        <f>(C15-B15)/B15</f>
        <v>-1</v>
      </c>
    </row>
    <row r="16" s="63" customFormat="1" ht="20.1" customHeight="1" spans="1:4">
      <c r="A16" s="88" t="s">
        <v>1573</v>
      </c>
      <c r="B16" s="89"/>
      <c r="C16" s="89"/>
      <c r="D16" s="105"/>
    </row>
    <row r="17" s="63" customFormat="1" ht="20.1" customHeight="1" spans="1:4">
      <c r="A17" s="88" t="s">
        <v>1574</v>
      </c>
      <c r="B17" s="89">
        <v>30</v>
      </c>
      <c r="C17" s="89"/>
      <c r="D17" s="105">
        <f>(C17-B17)/B17</f>
        <v>-1</v>
      </c>
    </row>
    <row r="18" s="63" customFormat="1" ht="20.1" customHeight="1" spans="1:4">
      <c r="A18" s="88" t="s">
        <v>1577</v>
      </c>
      <c r="B18" s="89"/>
      <c r="C18" s="89"/>
      <c r="D18" s="105"/>
    </row>
    <row r="19" s="63" customFormat="1" ht="20.1" customHeight="1" spans="1:4">
      <c r="A19" s="88" t="s">
        <v>1578</v>
      </c>
      <c r="B19" s="89"/>
      <c r="C19" s="89"/>
      <c r="D19" s="105"/>
    </row>
    <row r="20" s="63" customFormat="1" ht="20.1" customHeight="1" spans="1:4">
      <c r="A20" s="88" t="s">
        <v>1579</v>
      </c>
      <c r="B20" s="89"/>
      <c r="C20" s="89"/>
      <c r="D20" s="105"/>
    </row>
    <row r="21" s="63" customFormat="1" ht="20.1" customHeight="1" spans="1:4">
      <c r="A21" s="88" t="s">
        <v>1580</v>
      </c>
      <c r="B21" s="89"/>
      <c r="C21" s="89"/>
      <c r="D21" s="105"/>
    </row>
    <row r="22" s="63" customFormat="1" ht="20.1" customHeight="1" spans="1:4">
      <c r="A22" s="88" t="s">
        <v>1581</v>
      </c>
      <c r="B22" s="89"/>
      <c r="C22" s="89"/>
      <c r="D22" s="105"/>
    </row>
    <row r="23" s="63" customFormat="1" ht="20.1" customHeight="1" spans="1:4">
      <c r="A23" s="88" t="s">
        <v>1582</v>
      </c>
      <c r="B23" s="89"/>
      <c r="C23" s="89"/>
      <c r="D23" s="105"/>
    </row>
    <row r="24" s="63" customFormat="1" ht="20.1" customHeight="1" spans="1:4">
      <c r="A24" s="88" t="s">
        <v>1583</v>
      </c>
      <c r="B24" s="89"/>
      <c r="C24" s="89"/>
      <c r="D24" s="105"/>
    </row>
    <row r="25" s="63" customFormat="1" ht="20.1" customHeight="1" spans="1:4">
      <c r="A25" s="88" t="s">
        <v>1584</v>
      </c>
      <c r="B25" s="89"/>
      <c r="C25" s="89"/>
      <c r="D25" s="105"/>
    </row>
    <row r="26" s="63" customFormat="1" ht="20.1" customHeight="1" spans="1:4">
      <c r="A26" s="88" t="s">
        <v>1585</v>
      </c>
      <c r="B26" s="89">
        <v>3366</v>
      </c>
      <c r="C26" s="89">
        <v>4955</v>
      </c>
      <c r="D26" s="105">
        <f>(C26-B26)/B26</f>
        <v>0.472073677956031</v>
      </c>
    </row>
    <row r="27" s="63" customFormat="1" ht="20.1" customHeight="1" spans="1:4">
      <c r="A27" s="88" t="s">
        <v>1586</v>
      </c>
      <c r="B27" s="89">
        <v>3321</v>
      </c>
      <c r="C27" s="89">
        <v>4929</v>
      </c>
      <c r="D27" s="105">
        <f>(C27-B27)/B27</f>
        <v>0.484191508581752</v>
      </c>
    </row>
    <row r="28" s="63" customFormat="1" ht="20.1" customHeight="1" spans="1:4">
      <c r="A28" s="88" t="s">
        <v>1587</v>
      </c>
      <c r="B28" s="89"/>
      <c r="C28" s="89"/>
      <c r="D28" s="105"/>
    </row>
    <row r="29" s="63" customFormat="1" ht="20.1" customHeight="1" spans="1:4">
      <c r="A29" s="88" t="s">
        <v>1588</v>
      </c>
      <c r="B29" s="89"/>
      <c r="C29" s="89"/>
      <c r="D29" s="105"/>
    </row>
    <row r="30" s="63" customFormat="1" ht="20.1" customHeight="1" spans="1:4">
      <c r="A30" s="88" t="s">
        <v>1589</v>
      </c>
      <c r="B30" s="89">
        <v>282</v>
      </c>
      <c r="C30" s="89"/>
      <c r="D30" s="105">
        <f>(C30-B30)/B30</f>
        <v>-1</v>
      </c>
    </row>
    <row r="31" s="63" customFormat="1" ht="20.1" customHeight="1" spans="1:4">
      <c r="A31" s="88" t="s">
        <v>1590</v>
      </c>
      <c r="B31" s="89">
        <v>134</v>
      </c>
      <c r="C31" s="89"/>
      <c r="D31" s="105">
        <f>(C31-B31)/B31</f>
        <v>-1</v>
      </c>
    </row>
    <row r="32" s="63" customFormat="1" ht="20.1" customHeight="1" spans="1:4">
      <c r="A32" s="88" t="s">
        <v>1591</v>
      </c>
      <c r="B32" s="89"/>
      <c r="C32" s="89"/>
      <c r="D32" s="105"/>
    </row>
    <row r="33" s="63" customFormat="1" ht="20.1" customHeight="1" spans="1:4">
      <c r="A33" s="88" t="s">
        <v>1592</v>
      </c>
      <c r="B33" s="89"/>
      <c r="C33" s="89"/>
      <c r="D33" s="105"/>
    </row>
    <row r="34" s="63" customFormat="1" ht="20.1" customHeight="1" spans="1:4">
      <c r="A34" s="88" t="s">
        <v>1593</v>
      </c>
      <c r="B34" s="89"/>
      <c r="C34" s="89"/>
      <c r="D34" s="105"/>
    </row>
    <row r="35" s="63" customFormat="1" ht="20.1" customHeight="1" spans="1:4">
      <c r="A35" s="88" t="s">
        <v>1594</v>
      </c>
      <c r="B35" s="89"/>
      <c r="C35" s="89"/>
      <c r="D35" s="105"/>
    </row>
    <row r="36" s="63" customFormat="1" ht="20.1" customHeight="1" spans="1:4">
      <c r="A36" s="88" t="s">
        <v>1595</v>
      </c>
      <c r="B36" s="89"/>
      <c r="C36" s="89"/>
      <c r="D36" s="105"/>
    </row>
    <row r="37" s="63" customFormat="1" ht="20.1" customHeight="1" spans="1:4">
      <c r="A37" s="88" t="s">
        <v>1596</v>
      </c>
      <c r="B37" s="89"/>
      <c r="C37" s="89"/>
      <c r="D37" s="105"/>
    </row>
    <row r="38" s="63" customFormat="1" ht="20.1" customHeight="1" spans="1:4">
      <c r="A38" s="88" t="s">
        <v>1597</v>
      </c>
      <c r="B38" s="89"/>
      <c r="C38" s="89"/>
      <c r="D38" s="105"/>
    </row>
    <row r="39" s="63" customFormat="1" ht="20.1" customHeight="1" spans="1:4">
      <c r="A39" s="88" t="s">
        <v>1598</v>
      </c>
      <c r="B39" s="89">
        <v>2905</v>
      </c>
      <c r="C39" s="89">
        <v>4929</v>
      </c>
      <c r="D39" s="105">
        <f>(C39-B39)/B39</f>
        <v>0.696729776247848</v>
      </c>
    </row>
    <row r="40" s="63" customFormat="1" ht="20.1" customHeight="1" spans="1:4">
      <c r="A40" s="88" t="s">
        <v>1599</v>
      </c>
      <c r="B40" s="89"/>
      <c r="C40" s="89"/>
      <c r="D40" s="105"/>
    </row>
    <row r="41" s="63" customFormat="1" ht="20.1" customHeight="1" spans="1:4">
      <c r="A41" s="88" t="s">
        <v>1600</v>
      </c>
      <c r="B41" s="89"/>
      <c r="C41" s="89"/>
      <c r="D41" s="105"/>
    </row>
    <row r="42" s="63" customFormat="1" ht="20.1" customHeight="1" spans="1:4">
      <c r="A42" s="88" t="s">
        <v>1601</v>
      </c>
      <c r="B42" s="89"/>
      <c r="C42" s="89"/>
      <c r="D42" s="105"/>
    </row>
    <row r="43" s="63" customFormat="1" ht="20.1" customHeight="1" spans="1:4">
      <c r="A43" s="88" t="s">
        <v>1602</v>
      </c>
      <c r="B43" s="89"/>
      <c r="C43" s="89"/>
      <c r="D43" s="105"/>
    </row>
    <row r="44" s="63" customFormat="1" ht="20.1" customHeight="1" spans="1:4">
      <c r="A44" s="88" t="s">
        <v>1603</v>
      </c>
      <c r="B44" s="89"/>
      <c r="C44" s="89"/>
      <c r="D44" s="105"/>
    </row>
    <row r="45" s="63" customFormat="1" ht="20.1" customHeight="1" spans="1:4">
      <c r="A45" s="88" t="s">
        <v>1604</v>
      </c>
      <c r="B45" s="89"/>
      <c r="C45" s="89"/>
      <c r="D45" s="105"/>
    </row>
    <row r="46" s="63" customFormat="1" ht="20.1" customHeight="1" spans="1:4">
      <c r="A46" s="88" t="s">
        <v>1605</v>
      </c>
      <c r="B46" s="89">
        <v>45</v>
      </c>
      <c r="C46" s="89">
        <v>26</v>
      </c>
      <c r="D46" s="105">
        <f>(C46-B46)/B46</f>
        <v>-0.422222222222222</v>
      </c>
    </row>
    <row r="47" s="63" customFormat="1" ht="20.1" customHeight="1" spans="1:4">
      <c r="A47" s="88" t="s">
        <v>1587</v>
      </c>
      <c r="B47" s="89"/>
      <c r="C47" s="89"/>
      <c r="D47" s="105"/>
    </row>
    <row r="48" s="63" customFormat="1" ht="20.1" customHeight="1" spans="1:4">
      <c r="A48" s="88" t="s">
        <v>1588</v>
      </c>
      <c r="B48" s="89"/>
      <c r="C48" s="89"/>
      <c r="D48" s="105"/>
    </row>
    <row r="49" s="63" customFormat="1" ht="20.1" customHeight="1" spans="1:4">
      <c r="A49" s="88" t="s">
        <v>1606</v>
      </c>
      <c r="B49" s="89">
        <v>45</v>
      </c>
      <c r="C49" s="89">
        <v>26</v>
      </c>
      <c r="D49" s="105">
        <f>(C49-B49)/B49</f>
        <v>-0.422222222222222</v>
      </c>
    </row>
    <row r="50" s="63" customFormat="1" ht="20.1" customHeight="1" spans="1:4">
      <c r="A50" s="88" t="s">
        <v>1607</v>
      </c>
      <c r="B50" s="89"/>
      <c r="C50" s="89"/>
      <c r="D50" s="105"/>
    </row>
    <row r="51" s="63" customFormat="1" ht="20.1" customHeight="1" spans="1:4">
      <c r="A51" s="88" t="s">
        <v>1608</v>
      </c>
      <c r="B51" s="89"/>
      <c r="C51" s="89"/>
      <c r="D51" s="105"/>
    </row>
    <row r="52" s="63" customFormat="1" ht="20.1" customHeight="1" spans="1:4">
      <c r="A52" s="88" t="s">
        <v>1609</v>
      </c>
      <c r="B52" s="89"/>
      <c r="C52" s="89"/>
      <c r="D52" s="105"/>
    </row>
    <row r="53" s="63" customFormat="1" ht="20.1" customHeight="1" spans="1:4">
      <c r="A53" s="88" t="s">
        <v>1610</v>
      </c>
      <c r="B53" s="89"/>
      <c r="C53" s="89"/>
      <c r="D53" s="105"/>
    </row>
    <row r="54" s="63" customFormat="1" ht="20.1" customHeight="1" spans="1:4">
      <c r="A54" s="88" t="s">
        <v>1611</v>
      </c>
      <c r="B54" s="89"/>
      <c r="C54" s="89"/>
      <c r="D54" s="105"/>
    </row>
    <row r="55" s="63" customFormat="1" ht="20.1" customHeight="1" spans="1:4">
      <c r="A55" s="88" t="s">
        <v>1612</v>
      </c>
      <c r="B55" s="89"/>
      <c r="C55" s="89"/>
      <c r="D55" s="105"/>
    </row>
    <row r="56" s="63" customFormat="1" ht="20.1" customHeight="1" spans="1:4">
      <c r="A56" s="88" t="s">
        <v>1613</v>
      </c>
      <c r="B56" s="89"/>
      <c r="C56" s="89"/>
      <c r="D56" s="105"/>
    </row>
    <row r="57" s="63" customFormat="1" ht="20.1" customHeight="1" spans="1:4">
      <c r="A57" s="88" t="s">
        <v>1614</v>
      </c>
      <c r="B57" s="89"/>
      <c r="C57" s="89"/>
      <c r="D57" s="105"/>
    </row>
    <row r="58" s="63" customFormat="1" ht="20.1" customHeight="1" spans="1:4">
      <c r="A58" s="88" t="s">
        <v>1600</v>
      </c>
      <c r="B58" s="89"/>
      <c r="C58" s="89"/>
      <c r="D58" s="105"/>
    </row>
    <row r="59" s="63" customFormat="1" ht="20.1" customHeight="1" spans="1:4">
      <c r="A59" s="88" t="s">
        <v>1601</v>
      </c>
      <c r="B59" s="89"/>
      <c r="C59" s="89"/>
      <c r="D59" s="105"/>
    </row>
    <row r="60" s="63" customFormat="1" ht="20.1" customHeight="1" spans="1:4">
      <c r="A60" s="88" t="s">
        <v>1602</v>
      </c>
      <c r="B60" s="89"/>
      <c r="C60" s="89"/>
      <c r="D60" s="105"/>
    </row>
    <row r="61" s="63" customFormat="1" ht="20.1" customHeight="1" spans="1:4">
      <c r="A61" s="88" t="s">
        <v>1603</v>
      </c>
      <c r="B61" s="89"/>
      <c r="C61" s="89"/>
      <c r="D61" s="105"/>
    </row>
    <row r="62" s="63" customFormat="1" ht="20.1" customHeight="1" spans="1:4">
      <c r="A62" s="88" t="s">
        <v>1615</v>
      </c>
      <c r="B62" s="89"/>
      <c r="C62" s="89"/>
      <c r="D62" s="105"/>
    </row>
    <row r="63" s="63" customFormat="1" ht="20.1" customHeight="1" spans="1:4">
      <c r="A63" s="88" t="s">
        <v>1616</v>
      </c>
      <c r="B63" s="89"/>
      <c r="C63" s="89"/>
      <c r="D63" s="105"/>
    </row>
    <row r="64" s="63" customFormat="1" ht="20.1" customHeight="1" spans="1:4">
      <c r="A64" s="88" t="s">
        <v>1617</v>
      </c>
      <c r="B64" s="89">
        <v>991</v>
      </c>
      <c r="C64" s="89"/>
      <c r="D64" s="105">
        <f>(C64-B64)/B64</f>
        <v>-1</v>
      </c>
    </row>
    <row r="65" s="63" customFormat="1" ht="20.1" customHeight="1" spans="1:4">
      <c r="A65" s="88" t="s">
        <v>1618</v>
      </c>
      <c r="B65" s="89">
        <v>991</v>
      </c>
      <c r="C65" s="89"/>
      <c r="D65" s="105">
        <f>(C65-B65)/B65</f>
        <v>-1</v>
      </c>
    </row>
    <row r="66" s="63" customFormat="1" ht="20.1" customHeight="1" spans="1:4">
      <c r="A66" s="88" t="s">
        <v>1574</v>
      </c>
      <c r="B66" s="89">
        <v>948</v>
      </c>
      <c r="C66" s="89"/>
      <c r="D66" s="105">
        <f>(C66-B66)/B66</f>
        <v>-1</v>
      </c>
    </row>
    <row r="67" s="63" customFormat="1" ht="20.1" customHeight="1" spans="1:4">
      <c r="A67" s="88" t="s">
        <v>1619</v>
      </c>
      <c r="B67" s="89"/>
      <c r="C67" s="89"/>
      <c r="D67" s="105"/>
    </row>
    <row r="68" s="63" customFormat="1" ht="20.1" customHeight="1" spans="1:4">
      <c r="A68" s="88" t="s">
        <v>1620</v>
      </c>
      <c r="B68" s="89"/>
      <c r="C68" s="89"/>
      <c r="D68" s="105"/>
    </row>
    <row r="69" s="63" customFormat="1" ht="20.1" customHeight="1" spans="1:4">
      <c r="A69" s="88" t="s">
        <v>1621</v>
      </c>
      <c r="B69" s="89">
        <v>43</v>
      </c>
      <c r="C69" s="89"/>
      <c r="D69" s="105">
        <f>(C69-B69)/B69</f>
        <v>-1</v>
      </c>
    </row>
    <row r="70" s="63" customFormat="1" ht="20.1" customHeight="1" spans="1:4">
      <c r="A70" s="88" t="s">
        <v>1622</v>
      </c>
      <c r="B70" s="89"/>
      <c r="C70" s="89"/>
      <c r="D70" s="105"/>
    </row>
    <row r="71" s="63" customFormat="1" ht="20.1" customHeight="1" spans="1:4">
      <c r="A71" s="88" t="s">
        <v>1623</v>
      </c>
      <c r="B71" s="89"/>
      <c r="C71" s="89"/>
      <c r="D71" s="105"/>
    </row>
    <row r="72" s="63" customFormat="1" ht="20.1" customHeight="1" spans="1:4">
      <c r="A72" s="88" t="s">
        <v>1624</v>
      </c>
      <c r="B72" s="89"/>
      <c r="C72" s="89"/>
      <c r="D72" s="105"/>
    </row>
    <row r="73" s="63" customFormat="1" ht="20.1" customHeight="1" spans="1:4">
      <c r="A73" s="88" t="s">
        <v>1625</v>
      </c>
      <c r="B73" s="89"/>
      <c r="C73" s="89"/>
      <c r="D73" s="105"/>
    </row>
    <row r="74" s="63" customFormat="1" ht="20.1" customHeight="1" spans="1:4">
      <c r="A74" s="88" t="s">
        <v>1626</v>
      </c>
      <c r="B74" s="89"/>
      <c r="C74" s="89"/>
      <c r="D74" s="105"/>
    </row>
    <row r="75" s="63" customFormat="1" ht="20.1" customHeight="1" spans="1:4">
      <c r="A75" s="88" t="s">
        <v>1627</v>
      </c>
      <c r="B75" s="89"/>
      <c r="C75" s="89"/>
      <c r="D75" s="105"/>
    </row>
    <row r="76" s="63" customFormat="1" ht="20.1" customHeight="1" spans="1:4">
      <c r="A76" s="88" t="s">
        <v>1628</v>
      </c>
      <c r="B76" s="89"/>
      <c r="C76" s="89"/>
      <c r="D76" s="105"/>
    </row>
    <row r="77" s="63" customFormat="1" ht="20.1" customHeight="1" spans="1:4">
      <c r="A77" s="88" t="s">
        <v>1629</v>
      </c>
      <c r="B77" s="89"/>
      <c r="C77" s="89"/>
      <c r="D77" s="105"/>
    </row>
    <row r="78" s="63" customFormat="1" ht="20.1" customHeight="1" spans="1:4">
      <c r="A78" s="88" t="s">
        <v>1630</v>
      </c>
      <c r="B78" s="89"/>
      <c r="C78" s="89"/>
      <c r="D78" s="105"/>
    </row>
    <row r="79" s="63" customFormat="1" ht="20.1" customHeight="1" spans="1:4">
      <c r="A79" s="88" t="s">
        <v>1631</v>
      </c>
      <c r="B79" s="89"/>
      <c r="C79" s="89"/>
      <c r="D79" s="105"/>
    </row>
    <row r="80" s="63" customFormat="1" ht="20.1" customHeight="1" spans="1:4">
      <c r="A80" s="88" t="s">
        <v>1632</v>
      </c>
      <c r="B80" s="89"/>
      <c r="C80" s="89"/>
      <c r="D80" s="105"/>
    </row>
    <row r="81" s="63" customFormat="1" ht="20.1" customHeight="1" spans="1:4">
      <c r="A81" s="88" t="s">
        <v>1633</v>
      </c>
      <c r="B81" s="89"/>
      <c r="C81" s="89"/>
      <c r="D81" s="105"/>
    </row>
    <row r="82" s="63" customFormat="1" ht="20.1" customHeight="1" spans="1:4">
      <c r="A82" s="88" t="s">
        <v>1634</v>
      </c>
      <c r="B82" s="89"/>
      <c r="C82" s="89"/>
      <c r="D82" s="105"/>
    </row>
    <row r="83" s="63" customFormat="1" ht="20.1" customHeight="1" spans="1:4">
      <c r="A83" s="88" t="s">
        <v>1635</v>
      </c>
      <c r="B83" s="89"/>
      <c r="C83" s="89"/>
      <c r="D83" s="105"/>
    </row>
    <row r="84" s="63" customFormat="1" ht="20.1" customHeight="1" spans="1:4">
      <c r="A84" s="88" t="s">
        <v>1636</v>
      </c>
      <c r="B84" s="89"/>
      <c r="C84" s="89"/>
      <c r="D84" s="105"/>
    </row>
    <row r="85" s="63" customFormat="1" ht="20.1" customHeight="1" spans="1:4">
      <c r="A85" s="88" t="s">
        <v>1637</v>
      </c>
      <c r="B85" s="89"/>
      <c r="C85" s="89"/>
      <c r="D85" s="105"/>
    </row>
    <row r="86" s="63" customFormat="1" ht="20.1" customHeight="1" spans="1:4">
      <c r="A86" s="88" t="s">
        <v>1638</v>
      </c>
      <c r="B86" s="89"/>
      <c r="C86" s="89"/>
      <c r="D86" s="105"/>
    </row>
    <row r="87" s="63" customFormat="1" ht="20.1" customHeight="1" spans="1:4">
      <c r="A87" s="88" t="s">
        <v>1639</v>
      </c>
      <c r="B87" s="89"/>
      <c r="C87" s="89"/>
      <c r="D87" s="105"/>
    </row>
    <row r="88" s="63" customFormat="1" ht="20.1" customHeight="1" spans="1:4">
      <c r="A88" s="88" t="s">
        <v>1640</v>
      </c>
      <c r="B88" s="89"/>
      <c r="C88" s="89"/>
      <c r="D88" s="105"/>
    </row>
    <row r="89" s="63" customFormat="1" ht="20.1" customHeight="1" spans="1:4">
      <c r="A89" s="88" t="s">
        <v>1641</v>
      </c>
      <c r="B89" s="89"/>
      <c r="C89" s="89"/>
      <c r="D89" s="105"/>
    </row>
    <row r="90" s="63" customFormat="1" ht="20.1" customHeight="1" spans="1:4">
      <c r="A90" s="88" t="s">
        <v>1642</v>
      </c>
      <c r="B90" s="89"/>
      <c r="C90" s="89"/>
      <c r="D90" s="105"/>
    </row>
    <row r="91" s="63" customFormat="1" ht="20.1" customHeight="1" spans="1:4">
      <c r="A91" s="88" t="s">
        <v>1643</v>
      </c>
      <c r="B91" s="89"/>
      <c r="C91" s="89"/>
      <c r="D91" s="105"/>
    </row>
    <row r="92" s="63" customFormat="1" ht="20.1" customHeight="1" spans="1:4">
      <c r="A92" s="88" t="s">
        <v>1644</v>
      </c>
      <c r="B92" s="89"/>
      <c r="C92" s="89"/>
      <c r="D92" s="105"/>
    </row>
    <row r="93" s="63" customFormat="1" ht="20.1" customHeight="1" spans="1:4">
      <c r="A93" s="88" t="s">
        <v>1645</v>
      </c>
      <c r="B93" s="89"/>
      <c r="C93" s="89"/>
      <c r="D93" s="105"/>
    </row>
    <row r="94" ht="20.1" customHeight="1" spans="1:4">
      <c r="A94" s="109" t="s">
        <v>1646</v>
      </c>
      <c r="B94" s="110"/>
      <c r="C94" s="110"/>
      <c r="D94" s="105"/>
    </row>
    <row r="95" ht="20.1" customHeight="1" spans="1:4">
      <c r="A95" s="109" t="s">
        <v>1647</v>
      </c>
      <c r="B95" s="110"/>
      <c r="C95" s="110"/>
      <c r="D95" s="105"/>
    </row>
    <row r="96" ht="20.1" customHeight="1" spans="1:4">
      <c r="A96" s="109" t="s">
        <v>1648</v>
      </c>
      <c r="B96" s="110"/>
      <c r="C96" s="110"/>
      <c r="D96" s="105"/>
    </row>
    <row r="97" ht="20.1" customHeight="1" spans="1:4">
      <c r="A97" s="109" t="s">
        <v>1649</v>
      </c>
      <c r="B97" s="110"/>
      <c r="C97" s="110"/>
      <c r="D97" s="105"/>
    </row>
    <row r="98" ht="20.1" customHeight="1" spans="1:4">
      <c r="A98" s="109" t="s">
        <v>1650</v>
      </c>
      <c r="B98" s="110"/>
      <c r="C98" s="110"/>
      <c r="D98" s="105"/>
    </row>
    <row r="99" ht="20.1" customHeight="1" spans="1:4">
      <c r="A99" s="109" t="s">
        <v>1651</v>
      </c>
      <c r="B99" s="110"/>
      <c r="C99" s="110"/>
      <c r="D99" s="105"/>
    </row>
    <row r="100" ht="20.1" customHeight="1" spans="1:4">
      <c r="A100" s="109" t="s">
        <v>1652</v>
      </c>
      <c r="B100" s="110"/>
      <c r="C100" s="110"/>
      <c r="D100" s="105"/>
    </row>
    <row r="101" ht="20.1" customHeight="1" spans="1:4">
      <c r="A101" s="109" t="s">
        <v>1653</v>
      </c>
      <c r="B101" s="110"/>
      <c r="C101" s="110"/>
      <c r="D101" s="105"/>
    </row>
    <row r="102" ht="20.1" customHeight="1" spans="1:4">
      <c r="A102" s="109" t="s">
        <v>1654</v>
      </c>
      <c r="B102" s="110"/>
      <c r="C102" s="110"/>
      <c r="D102" s="105"/>
    </row>
    <row r="103" ht="14.25" spans="1:4">
      <c r="A103" s="109" t="s">
        <v>1655</v>
      </c>
      <c r="B103" s="110"/>
      <c r="C103" s="110"/>
      <c r="D103" s="105"/>
    </row>
    <row r="104" ht="14.25" spans="1:4">
      <c r="A104" s="109" t="s">
        <v>1656</v>
      </c>
      <c r="B104" s="110"/>
      <c r="C104" s="110"/>
      <c r="D104" s="105"/>
    </row>
    <row r="105" ht="14.25" spans="1:4">
      <c r="A105" s="109" t="s">
        <v>1657</v>
      </c>
      <c r="B105" s="110"/>
      <c r="C105" s="110"/>
      <c r="D105" s="105"/>
    </row>
    <row r="106" ht="14.25" spans="1:4">
      <c r="A106" s="109" t="s">
        <v>1658</v>
      </c>
      <c r="B106" s="110"/>
      <c r="C106" s="110"/>
      <c r="D106" s="105"/>
    </row>
    <row r="107" ht="14.25" spans="1:4">
      <c r="A107" s="109" t="s">
        <v>1659</v>
      </c>
      <c r="B107" s="110"/>
      <c r="C107" s="110"/>
      <c r="D107" s="105"/>
    </row>
    <row r="108" ht="14.25" spans="1:4">
      <c r="A108" s="109" t="s">
        <v>1660</v>
      </c>
      <c r="B108" s="110"/>
      <c r="C108" s="110"/>
      <c r="D108" s="105"/>
    </row>
    <row r="109" ht="14.25" spans="1:4">
      <c r="A109" s="109" t="s">
        <v>1661</v>
      </c>
      <c r="B109" s="110"/>
      <c r="C109" s="110"/>
      <c r="D109" s="105"/>
    </row>
    <row r="110" ht="14.25" spans="1:4">
      <c r="A110" s="109" t="s">
        <v>1662</v>
      </c>
      <c r="B110" s="110"/>
      <c r="C110" s="110"/>
      <c r="D110" s="105"/>
    </row>
    <row r="111" ht="14.25" spans="1:4">
      <c r="A111" s="109" t="s">
        <v>1663</v>
      </c>
      <c r="B111" s="110"/>
      <c r="C111" s="110"/>
      <c r="D111" s="105"/>
    </row>
    <row r="112" ht="14.25" spans="1:4">
      <c r="A112" s="109" t="s">
        <v>1664</v>
      </c>
      <c r="B112" s="110">
        <v>50</v>
      </c>
      <c r="C112" s="110"/>
      <c r="D112" s="105">
        <f>(C112-B112)/B112</f>
        <v>-1</v>
      </c>
    </row>
    <row r="113" ht="14.25" spans="1:4">
      <c r="A113" s="109" t="s">
        <v>1665</v>
      </c>
      <c r="B113" s="110">
        <v>50</v>
      </c>
      <c r="C113" s="110"/>
      <c r="D113" s="105">
        <f>(C113-B113)/B113</f>
        <v>-1</v>
      </c>
    </row>
    <row r="114" ht="14.25" spans="1:4">
      <c r="A114" s="109" t="s">
        <v>1666</v>
      </c>
      <c r="B114" s="110"/>
      <c r="C114" s="110"/>
      <c r="D114" s="105"/>
    </row>
    <row r="115" ht="14.25" spans="1:4">
      <c r="A115" s="109" t="s">
        <v>1667</v>
      </c>
      <c r="B115" s="110"/>
      <c r="C115" s="110"/>
      <c r="D115" s="105"/>
    </row>
    <row r="116" ht="14.25" spans="1:4">
      <c r="A116" s="109" t="s">
        <v>1668</v>
      </c>
      <c r="B116" s="110"/>
      <c r="C116" s="110"/>
      <c r="D116" s="105"/>
    </row>
    <row r="117" ht="14.25" spans="1:4">
      <c r="A117" s="109" t="s">
        <v>1669</v>
      </c>
      <c r="B117" s="110">
        <v>50</v>
      </c>
      <c r="C117" s="110"/>
      <c r="D117" s="105">
        <f>(C117-B117)/B117</f>
        <v>-1</v>
      </c>
    </row>
    <row r="118" ht="14.25" spans="1:4">
      <c r="A118" s="109" t="s">
        <v>1670</v>
      </c>
      <c r="B118" s="110"/>
      <c r="C118" s="110"/>
      <c r="D118" s="105"/>
    </row>
    <row r="119" ht="14.25" spans="1:4">
      <c r="A119" s="109" t="s">
        <v>1671</v>
      </c>
      <c r="B119" s="110">
        <v>1585</v>
      </c>
      <c r="C119" s="110"/>
      <c r="D119" s="105">
        <f>(C119-B119)/B119</f>
        <v>-1</v>
      </c>
    </row>
    <row r="120" ht="14.25" spans="1:4">
      <c r="A120" s="109" t="s">
        <v>1672</v>
      </c>
      <c r="B120" s="110"/>
      <c r="C120" s="110"/>
      <c r="D120" s="105"/>
    </row>
    <row r="121" ht="14.25" spans="1:4">
      <c r="A121" s="109" t="s">
        <v>1673</v>
      </c>
      <c r="B121" s="110">
        <v>31</v>
      </c>
      <c r="C121" s="110"/>
      <c r="D121" s="105">
        <f>(C121-B121)/B121</f>
        <v>-1</v>
      </c>
    </row>
    <row r="122" ht="14.25" spans="1:4">
      <c r="A122" s="109" t="s">
        <v>1674</v>
      </c>
      <c r="B122" s="110">
        <v>21</v>
      </c>
      <c r="C122" s="110"/>
      <c r="D122" s="105">
        <f>(C122-B122)/B122</f>
        <v>-1</v>
      </c>
    </row>
    <row r="123" ht="14.25" spans="1:4">
      <c r="A123" s="109" t="s">
        <v>1675</v>
      </c>
      <c r="B123" s="110"/>
      <c r="C123" s="110"/>
      <c r="D123" s="105"/>
    </row>
    <row r="124" ht="14.25" spans="1:4">
      <c r="A124" s="109" t="s">
        <v>1676</v>
      </c>
      <c r="B124" s="110"/>
      <c r="C124" s="110"/>
      <c r="D124" s="105"/>
    </row>
    <row r="125" ht="14.25" spans="1:4">
      <c r="A125" s="109" t="s">
        <v>1677</v>
      </c>
      <c r="B125" s="110"/>
      <c r="C125" s="110"/>
      <c r="D125" s="105"/>
    </row>
    <row r="126" ht="14.25" spans="1:4">
      <c r="A126" s="109" t="s">
        <v>1678</v>
      </c>
      <c r="B126" s="110"/>
      <c r="C126" s="110"/>
      <c r="D126" s="105"/>
    </row>
    <row r="127" ht="14.25" spans="1:4">
      <c r="A127" s="109" t="s">
        <v>1679</v>
      </c>
      <c r="B127" s="110"/>
      <c r="C127" s="110"/>
      <c r="D127" s="105"/>
    </row>
    <row r="128" ht="14.25" spans="1:4">
      <c r="A128" s="109" t="s">
        <v>1680</v>
      </c>
      <c r="B128" s="110">
        <v>10</v>
      </c>
      <c r="C128" s="110"/>
      <c r="D128" s="105">
        <f>(C128-B128)/B128</f>
        <v>-1</v>
      </c>
    </row>
    <row r="129" ht="14.25" spans="1:4">
      <c r="A129" s="109" t="s">
        <v>1681</v>
      </c>
      <c r="B129" s="110"/>
      <c r="C129" s="110"/>
      <c r="D129" s="105"/>
    </row>
    <row r="130" ht="14.25" spans="1:4">
      <c r="A130" s="109" t="s">
        <v>1682</v>
      </c>
      <c r="B130" s="110">
        <v>1554</v>
      </c>
      <c r="C130" s="110"/>
      <c r="D130" s="105">
        <f>(C130-B130)/B130</f>
        <v>-1</v>
      </c>
    </row>
    <row r="131" ht="14.25" spans="1:4">
      <c r="A131" s="109" t="s">
        <v>1683</v>
      </c>
      <c r="B131" s="110">
        <v>346</v>
      </c>
      <c r="C131" s="110"/>
      <c r="D131" s="105">
        <f>(C131-B131)/B131</f>
        <v>-1</v>
      </c>
    </row>
    <row r="132" ht="14.25" spans="1:4">
      <c r="A132" s="109" t="s">
        <v>1684</v>
      </c>
      <c r="B132" s="110">
        <v>856</v>
      </c>
      <c r="C132" s="110"/>
      <c r="D132" s="105">
        <f>(C132-B132)/B132</f>
        <v>-1</v>
      </c>
    </row>
    <row r="133" ht="14.25" spans="1:4">
      <c r="A133" s="109" t="s">
        <v>1685</v>
      </c>
      <c r="B133" s="110">
        <v>13</v>
      </c>
      <c r="C133" s="110"/>
      <c r="D133" s="105">
        <f>(C133-B133)/B133</f>
        <v>-1</v>
      </c>
    </row>
    <row r="134" ht="14.25" spans="1:4">
      <c r="A134" s="109" t="s">
        <v>1686</v>
      </c>
      <c r="B134" s="110"/>
      <c r="C134" s="110"/>
      <c r="D134" s="105"/>
    </row>
    <row r="135" ht="14.25" spans="1:4">
      <c r="A135" s="109" t="s">
        <v>1687</v>
      </c>
      <c r="B135" s="110">
        <v>8</v>
      </c>
      <c r="C135" s="110"/>
      <c r="D135" s="105">
        <f>(C135-B135)/B135</f>
        <v>-1</v>
      </c>
    </row>
    <row r="136" ht="14.25" spans="1:4">
      <c r="A136" s="109" t="s">
        <v>1688</v>
      </c>
      <c r="B136" s="110"/>
      <c r="C136" s="110"/>
      <c r="D136" s="105"/>
    </row>
    <row r="137" ht="14.25" spans="1:4">
      <c r="A137" s="109" t="s">
        <v>1689</v>
      </c>
      <c r="B137" s="110"/>
      <c r="C137" s="110"/>
      <c r="D137" s="105"/>
    </row>
    <row r="138" ht="14.25" spans="1:4">
      <c r="A138" s="109" t="s">
        <v>1690</v>
      </c>
      <c r="B138" s="110"/>
      <c r="C138" s="110"/>
      <c r="D138" s="105"/>
    </row>
    <row r="139" ht="14.25" spans="1:4">
      <c r="A139" s="109" t="s">
        <v>1691</v>
      </c>
      <c r="B139" s="110">
        <v>80</v>
      </c>
      <c r="C139" s="110"/>
      <c r="D139" s="105">
        <f>(C139-B139)/B139</f>
        <v>-1</v>
      </c>
    </row>
    <row r="140" ht="14.25" spans="1:4">
      <c r="A140" s="111" t="s">
        <v>1692</v>
      </c>
      <c r="B140" s="110">
        <v>251</v>
      </c>
      <c r="C140" s="110"/>
      <c r="D140" s="105">
        <f>(C140-B140)/B140</f>
        <v>-1</v>
      </c>
    </row>
    <row r="141" ht="14.25" spans="1:4">
      <c r="A141" s="112" t="s">
        <v>1693</v>
      </c>
      <c r="B141" s="113">
        <v>326</v>
      </c>
      <c r="C141" s="110">
        <v>327</v>
      </c>
      <c r="D141" s="105">
        <f>(C141-B141)/B141</f>
        <v>0.00306748466257669</v>
      </c>
    </row>
    <row r="142" ht="14.25" spans="1:4">
      <c r="A142" s="112" t="s">
        <v>1694</v>
      </c>
      <c r="B142" s="113">
        <v>326</v>
      </c>
      <c r="C142" s="110">
        <v>327</v>
      </c>
      <c r="D142" s="105">
        <f>(C142-B142)/B142</f>
        <v>0.00306748466257669</v>
      </c>
    </row>
    <row r="143" ht="14.25" spans="1:4">
      <c r="A143" s="112" t="s">
        <v>1695</v>
      </c>
      <c r="B143" s="110"/>
      <c r="C143" s="110">
        <v>10</v>
      </c>
      <c r="D143" s="105"/>
    </row>
    <row r="144" ht="14.25" spans="1:4">
      <c r="A144" s="112" t="s">
        <v>1696</v>
      </c>
      <c r="B144" s="110"/>
      <c r="C144" s="110">
        <v>10</v>
      </c>
      <c r="D144" s="105"/>
    </row>
    <row r="145" ht="14.25" spans="1:4">
      <c r="A145" s="114" t="s">
        <v>1233</v>
      </c>
      <c r="B145" s="110">
        <v>6902</v>
      </c>
      <c r="C145" s="110">
        <v>5292</v>
      </c>
      <c r="D145" s="105">
        <f>(C145-B145)/B145</f>
        <v>-0.233265720081136</v>
      </c>
    </row>
    <row r="146" ht="14.25" spans="1:4">
      <c r="A146" s="115" t="s">
        <v>128</v>
      </c>
      <c r="B146" s="110"/>
      <c r="C146" s="110">
        <v>908</v>
      </c>
      <c r="D146" s="105"/>
    </row>
    <row r="147" ht="14.25" spans="1:4">
      <c r="A147" s="115" t="s">
        <v>1697</v>
      </c>
      <c r="B147" s="110"/>
      <c r="C147" s="110">
        <v>908</v>
      </c>
      <c r="D147" s="105"/>
    </row>
    <row r="148" ht="14.25" spans="1:4">
      <c r="A148" s="115" t="s">
        <v>1698</v>
      </c>
      <c r="B148" s="110"/>
      <c r="C148" s="110"/>
      <c r="D148" s="105"/>
    </row>
    <row r="149" ht="14.25" spans="1:4">
      <c r="A149" s="115" t="s">
        <v>1699</v>
      </c>
      <c r="B149" s="110"/>
      <c r="C149" s="110">
        <v>908</v>
      </c>
      <c r="D149" s="105"/>
    </row>
    <row r="150" ht="14.25" spans="1:4">
      <c r="A150" s="115" t="s">
        <v>131</v>
      </c>
      <c r="B150" s="110">
        <f>SUM(B151:B153)</f>
        <v>704</v>
      </c>
      <c r="C150" s="110"/>
      <c r="D150" s="105">
        <f>(C150-B150)/B150</f>
        <v>-1</v>
      </c>
    </row>
    <row r="151" s="107" customFormat="1" ht="14.25" spans="1:4">
      <c r="A151" s="112" t="s">
        <v>1700</v>
      </c>
      <c r="B151" s="116">
        <v>133</v>
      </c>
      <c r="C151" s="116"/>
      <c r="D151" s="105">
        <f>(C151-B151)/B151</f>
        <v>-1</v>
      </c>
    </row>
    <row r="152" s="107" customFormat="1" ht="14.25" spans="1:4">
      <c r="A152" s="112" t="s">
        <v>1701</v>
      </c>
      <c r="B152" s="116">
        <v>442</v>
      </c>
      <c r="C152" s="116"/>
      <c r="D152" s="105">
        <f>(C152-B152)/B152</f>
        <v>-1</v>
      </c>
    </row>
    <row r="153" s="107" customFormat="1" ht="14.25" spans="1:4">
      <c r="A153" s="112" t="s">
        <v>1702</v>
      </c>
      <c r="B153" s="116">
        <v>129</v>
      </c>
      <c r="C153" s="116"/>
      <c r="D153" s="105">
        <f>(C153-B153)/B153</f>
        <v>-1</v>
      </c>
    </row>
    <row r="154" ht="14.25" spans="1:4">
      <c r="A154" s="114" t="s">
        <v>139</v>
      </c>
      <c r="B154" s="110">
        <v>7606</v>
      </c>
      <c r="C154" s="110">
        <v>6200</v>
      </c>
      <c r="D154" s="105">
        <f>(C154-B154)/B154</f>
        <v>-0.184854062582172</v>
      </c>
    </row>
  </sheetData>
  <mergeCells count="1">
    <mergeCell ref="A1:D1"/>
  </mergeCells>
  <printOptions horizontalCentered="1"/>
  <pageMargins left="0.71" right="0.71" top="0.75" bottom="0.75" header="0.31" footer="0.31"/>
  <pageSetup paperSize="9" scale="80" fitToHeight="200" orientation="portrait" horizontalDpi="600" verticalDpi="600"/>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pageSetUpPr fitToPage="1"/>
  </sheetPr>
  <dimension ref="A1:D131"/>
  <sheetViews>
    <sheetView zoomScaleSheetLayoutView="60" workbookViewId="0">
      <selection activeCell="A1" sqref="A1:D1"/>
    </sheetView>
  </sheetViews>
  <sheetFormatPr defaultColWidth="9" defaultRowHeight="13.5" outlineLevelCol="3"/>
  <cols>
    <col min="1" max="1" width="60.1" customWidth="1"/>
    <col min="2" max="3" width="15.6666666666667" customWidth="1"/>
    <col min="4" max="4" width="29.3333333333333" customWidth="1"/>
  </cols>
  <sheetData>
    <row r="1" s="61" customFormat="1" ht="30" customHeight="1" spans="1:4">
      <c r="A1" s="46" t="s">
        <v>20</v>
      </c>
      <c r="B1" s="46"/>
      <c r="C1" s="46"/>
      <c r="D1" s="46"/>
    </row>
    <row r="2" ht="20.25" customHeight="1" spans="1:4">
      <c r="A2" s="86"/>
      <c r="B2" s="87"/>
      <c r="C2" s="87"/>
      <c r="D2" s="35" t="s">
        <v>29</v>
      </c>
    </row>
    <row r="3" s="62" customFormat="1" ht="20.1" customHeight="1" spans="1:4">
      <c r="A3" s="17" t="s">
        <v>30</v>
      </c>
      <c r="B3" s="17" t="s">
        <v>31</v>
      </c>
      <c r="C3" s="17" t="s">
        <v>32</v>
      </c>
      <c r="D3" s="17" t="s">
        <v>33</v>
      </c>
    </row>
    <row r="4" s="63" customFormat="1" ht="20.1" customHeight="1" spans="1:4">
      <c r="A4" s="88" t="s">
        <v>1565</v>
      </c>
      <c r="B4" s="89"/>
      <c r="C4" s="89"/>
      <c r="D4" s="105"/>
    </row>
    <row r="5" s="63" customFormat="1" ht="20.1" customHeight="1" spans="1:4">
      <c r="A5" s="88" t="s">
        <v>1571</v>
      </c>
      <c r="B5" s="89">
        <v>584</v>
      </c>
      <c r="C5" s="89"/>
      <c r="D5" s="105">
        <f>(C5-B5)/B5</f>
        <v>-1</v>
      </c>
    </row>
    <row r="6" s="63" customFormat="1" ht="20.1" customHeight="1" spans="1:4">
      <c r="A6" s="88" t="s">
        <v>1578</v>
      </c>
      <c r="B6" s="89"/>
      <c r="C6" s="89"/>
      <c r="D6" s="105"/>
    </row>
    <row r="7" s="63" customFormat="1" ht="20.1" customHeight="1" spans="1:4">
      <c r="A7" s="88" t="s">
        <v>1585</v>
      </c>
      <c r="B7" s="89">
        <v>267</v>
      </c>
      <c r="C7" s="89"/>
      <c r="D7" s="105">
        <f>(C7-B7)/B7</f>
        <v>-1</v>
      </c>
    </row>
    <row r="8" s="63" customFormat="1" ht="20.1" customHeight="1" spans="1:4">
      <c r="A8" s="88" t="s">
        <v>1617</v>
      </c>
      <c r="B8" s="89">
        <v>991</v>
      </c>
      <c r="C8" s="89"/>
      <c r="D8" s="105">
        <f>(C8-B8)/B8</f>
        <v>-1</v>
      </c>
    </row>
    <row r="9" s="63" customFormat="1" ht="20.1" customHeight="1" spans="1:4">
      <c r="A9" s="88" t="s">
        <v>1625</v>
      </c>
      <c r="B9" s="89"/>
      <c r="C9" s="89"/>
      <c r="D9" s="105"/>
    </row>
    <row r="10" s="63" customFormat="1" ht="20.1" customHeight="1" spans="1:4">
      <c r="A10" s="88" t="s">
        <v>1654</v>
      </c>
      <c r="B10" s="89"/>
      <c r="C10" s="89"/>
      <c r="D10" s="105"/>
    </row>
    <row r="11" s="63" customFormat="1" ht="20.1" customHeight="1" spans="1:4">
      <c r="A11" s="88" t="s">
        <v>1664</v>
      </c>
      <c r="B11" s="89">
        <v>50</v>
      </c>
      <c r="C11" s="89"/>
      <c r="D11" s="105">
        <f>(C11-B11)/B11</f>
        <v>-1</v>
      </c>
    </row>
    <row r="12" s="63" customFormat="1" ht="20.1" customHeight="1" spans="1:4">
      <c r="A12" s="88" t="s">
        <v>1671</v>
      </c>
      <c r="B12" s="89">
        <v>1585</v>
      </c>
      <c r="C12" s="89"/>
      <c r="D12" s="105">
        <f>(C12-B12)/B12</f>
        <v>-1</v>
      </c>
    </row>
    <row r="13" s="63" customFormat="1" ht="20.1" customHeight="1" spans="1:4">
      <c r="A13" s="88" t="s">
        <v>1693</v>
      </c>
      <c r="B13" s="89"/>
      <c r="C13" s="89"/>
      <c r="D13" s="105"/>
    </row>
    <row r="14" s="63" customFormat="1" ht="20.1" customHeight="1" spans="1:4">
      <c r="A14" s="88" t="s">
        <v>1695</v>
      </c>
      <c r="B14" s="89"/>
      <c r="C14" s="89"/>
      <c r="D14" s="105"/>
    </row>
    <row r="15" s="63" customFormat="1" ht="20.1" customHeight="1" spans="1:4">
      <c r="A15" s="17" t="s">
        <v>1233</v>
      </c>
      <c r="B15" s="89">
        <f>SUM(B4:B14)</f>
        <v>3477</v>
      </c>
      <c r="C15" s="89">
        <f>SUM(C4:C14)</f>
        <v>0</v>
      </c>
      <c r="D15" s="105">
        <f>(C15-B15)/B15</f>
        <v>-1</v>
      </c>
    </row>
    <row r="16" s="63" customFormat="1" ht="20.1" customHeight="1"/>
    <row r="17" s="63" customFormat="1" ht="20.1" customHeight="1"/>
    <row r="18" s="63" customFormat="1" ht="20.1" customHeight="1"/>
    <row r="19" s="63" customFormat="1" ht="20.1" customHeight="1"/>
    <row r="20" s="63" customFormat="1" ht="20.1" customHeight="1"/>
    <row r="21" s="63" customFormat="1" ht="20.1" customHeight="1"/>
    <row r="22" s="63" customFormat="1" ht="20.1" customHeight="1"/>
    <row r="23" s="63" customFormat="1" ht="20.1" customHeight="1"/>
    <row r="24" s="63" customFormat="1" ht="20.1" customHeight="1"/>
    <row r="25" s="63" customFormat="1" ht="20.1" customHeight="1"/>
    <row r="26" s="63" customFormat="1" ht="20.1" customHeight="1"/>
    <row r="27" s="63" customFormat="1" ht="20.1" customHeight="1"/>
    <row r="28" s="63" customFormat="1" ht="20.1" customHeight="1"/>
    <row r="29" s="63" customFormat="1" ht="20.1" customHeight="1"/>
    <row r="30" s="63" customFormat="1" ht="20.1" customHeight="1"/>
    <row r="31" s="63" customFormat="1" ht="20.1" customHeight="1"/>
    <row r="32" s="63" customFormat="1" ht="20.1" customHeight="1"/>
    <row r="33" s="63" customFormat="1" ht="20.1" customHeight="1"/>
    <row r="34" s="63" customFormat="1" ht="20.1" customHeight="1"/>
    <row r="35" s="63" customFormat="1" ht="20.1" customHeight="1"/>
    <row r="36" s="63" customFormat="1" ht="20.1" customHeight="1"/>
    <row r="37" s="63" customFormat="1" ht="20.1" customHeight="1"/>
    <row r="38" s="63" customFormat="1" ht="20.1" customHeight="1"/>
    <row r="39" s="63" customFormat="1" ht="20.1" customHeight="1"/>
    <row r="40" s="63" customFormat="1" ht="20.1" customHeight="1"/>
    <row r="41" s="63" customFormat="1" ht="20.1" customHeight="1"/>
    <row r="42" s="63" customFormat="1" ht="20.1" customHeight="1"/>
    <row r="43" s="63" customFormat="1" ht="20.1" customHeight="1"/>
    <row r="44" s="63" customFormat="1" ht="20.1" customHeight="1"/>
    <row r="45" s="63" customFormat="1" ht="20.1" customHeight="1"/>
    <row r="46" s="63" customFormat="1" ht="20.1" customHeight="1"/>
    <row r="47" s="63" customFormat="1" ht="20.1" customHeight="1"/>
    <row r="48" s="63" customFormat="1" ht="20.1" customHeight="1"/>
    <row r="49" s="63" customFormat="1" ht="20.1" customHeight="1"/>
    <row r="50" s="63" customFormat="1" ht="20.1" customHeight="1"/>
    <row r="51" s="63" customFormat="1" ht="20.1" customHeight="1"/>
    <row r="52" s="63" customFormat="1" ht="20.1" customHeight="1"/>
    <row r="53" s="63" customFormat="1" ht="20.1" customHeight="1"/>
    <row r="54" s="63" customFormat="1" ht="20.1" customHeight="1"/>
    <row r="55" s="63" customFormat="1" ht="20.1" customHeight="1"/>
    <row r="56" s="63" customFormat="1" ht="20.1" customHeight="1"/>
    <row r="57" s="63" customFormat="1" ht="20.1" customHeight="1"/>
    <row r="58" s="63" customFormat="1" ht="20.1" customHeight="1"/>
    <row r="59" s="63" customFormat="1" ht="20.1" customHeight="1"/>
    <row r="60" s="63" customFormat="1" ht="20.1" customHeight="1"/>
    <row r="61" s="63" customFormat="1" ht="20.1" customHeight="1"/>
    <row r="62" s="63" customFormat="1" ht="20.1" customHeight="1"/>
    <row r="63" s="63" customFormat="1" ht="20.1" customHeight="1"/>
    <row r="64" s="63" customFormat="1" ht="20.1" customHeight="1"/>
    <row r="65" s="63" customFormat="1" ht="20.1" customHeight="1"/>
    <row r="66" s="63" customFormat="1" ht="20.1" customHeight="1"/>
    <row r="67" s="63" customFormat="1" ht="20.1" customHeight="1"/>
    <row r="68" s="63" customFormat="1" ht="20.1" customHeight="1"/>
    <row r="69" s="63" customFormat="1" ht="20.1" customHeight="1"/>
    <row r="70" s="63" customFormat="1" ht="20.1" customHeight="1"/>
    <row r="71" s="63" customFormat="1" ht="20.1" customHeight="1"/>
    <row r="72" s="63" customFormat="1" ht="20.1" customHeight="1"/>
    <row r="73" s="63" customFormat="1" ht="20.1" customHeight="1"/>
    <row r="74" s="63" customFormat="1" ht="20.1" customHeight="1"/>
    <row r="75" s="63" customFormat="1" ht="20.1" customHeight="1"/>
    <row r="76" s="63" customFormat="1" ht="20.1" customHeight="1"/>
    <row r="77" s="63" customFormat="1" ht="20.1" customHeight="1"/>
    <row r="78" s="63" customFormat="1" ht="20.1" customHeight="1"/>
    <row r="79" s="63" customFormat="1" ht="20.1" customHeight="1"/>
    <row r="80" s="63" customFormat="1" ht="20.1" customHeight="1"/>
    <row r="81" s="63" customFormat="1" ht="20.1" customHeight="1"/>
    <row r="82" s="63" customFormat="1" ht="20.1" customHeight="1"/>
    <row r="83" s="63" customFormat="1" ht="20.1" customHeight="1"/>
    <row r="84" s="63" customFormat="1" ht="20.1" customHeight="1"/>
    <row r="85" s="63" customFormat="1" ht="20.1" customHeight="1"/>
    <row r="86" s="63" customFormat="1" ht="20.1" customHeight="1"/>
    <row r="87" s="63" customFormat="1" ht="20.1" customHeight="1"/>
    <row r="88" s="63" customFormat="1" ht="20.1" customHeight="1"/>
    <row r="89" s="63" customFormat="1" ht="20.1" customHeight="1"/>
    <row r="90" s="63" customFormat="1" ht="20.1" customHeight="1"/>
    <row r="91" s="63" customFormat="1" ht="20.1" customHeight="1"/>
    <row r="92" s="63" customFormat="1" ht="20.1" customHeight="1"/>
    <row r="93" s="63" customFormat="1" ht="20.1" customHeight="1"/>
    <row r="94" s="63" customFormat="1" ht="20.1" customHeight="1"/>
    <row r="95" s="63" customFormat="1" ht="20.1" customHeight="1"/>
    <row r="96" s="63" customFormat="1" ht="20.1" customHeight="1"/>
    <row r="97" s="63" customFormat="1" ht="20.1" customHeight="1"/>
    <row r="98" s="63" customFormat="1" ht="20.1" customHeight="1"/>
    <row r="99" s="63" customFormat="1" ht="20.1" customHeight="1"/>
    <row r="100" s="63" customFormat="1" ht="20.1" customHeight="1"/>
    <row r="101" s="63" customFormat="1" ht="20.1" customHeight="1"/>
    <row r="102" s="63" customFormat="1" ht="20.1" customHeight="1"/>
    <row r="103" s="63" customFormat="1" ht="20.1" customHeight="1"/>
    <row r="104" s="63" customFormat="1" ht="20.1" customHeight="1"/>
    <row r="105" s="63" customFormat="1" ht="20.1" customHeight="1"/>
    <row r="106" s="63" customFormat="1" ht="20.1" customHeight="1"/>
    <row r="107" s="63" customFormat="1" ht="20.1" customHeight="1"/>
    <row r="108" s="63" customFormat="1" ht="20.1" customHeight="1"/>
    <row r="109" s="63" customFormat="1" ht="20.1" customHeight="1"/>
    <row r="110" s="63" customFormat="1" ht="20.1" customHeight="1"/>
    <row r="111" s="63" customFormat="1" ht="20.1" customHeight="1"/>
    <row r="112" s="63" customFormat="1" ht="20.1" customHeight="1"/>
    <row r="113" s="63" customFormat="1" ht="20.1" customHeight="1"/>
    <row r="114" s="63" customFormat="1" ht="20.1" customHeight="1"/>
    <row r="115" s="63" customFormat="1" ht="20.1" customHeight="1"/>
    <row r="116" s="63" customFormat="1" ht="20.1" customHeight="1"/>
    <row r="117" s="63" customFormat="1" ht="20.1" customHeight="1"/>
    <row r="118" s="63" customFormat="1" ht="20.1" customHeight="1"/>
    <row r="119" s="63" customFormat="1" ht="20.1" customHeight="1"/>
    <row r="120" s="63" customFormat="1" ht="20.1" customHeight="1"/>
    <row r="121" s="63" customFormat="1" ht="20.1" customHeight="1"/>
    <row r="122" ht="20.1" customHeight="1"/>
    <row r="123" ht="20.1" customHeight="1"/>
    <row r="124" ht="20.1" customHeight="1"/>
    <row r="125" ht="20.1" customHeight="1"/>
    <row r="126" ht="20.1" customHeight="1"/>
    <row r="127" ht="20.1" customHeight="1"/>
    <row r="128" ht="20.1" customHeight="1"/>
    <row r="129" ht="20.1" customHeight="1"/>
    <row r="130" ht="20.1" customHeight="1"/>
    <row r="131" ht="20.1" customHeight="1"/>
  </sheetData>
  <mergeCells count="1">
    <mergeCell ref="A1:D1"/>
  </mergeCells>
  <printOptions horizontalCentered="1"/>
  <pageMargins left="0.71" right="0.71" top="0.75" bottom="0.75" header="0.31" footer="0.31"/>
  <pageSetup paperSize="9" fitToHeight="200" orientation="landscape"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pageSetUpPr fitToPage="1"/>
  </sheetPr>
  <dimension ref="A1:D132"/>
  <sheetViews>
    <sheetView zoomScaleSheetLayoutView="60" workbookViewId="0">
      <selection activeCell="A1" sqref="A1:D1"/>
    </sheetView>
  </sheetViews>
  <sheetFormatPr defaultColWidth="8.775" defaultRowHeight="13.5" outlineLevelCol="3"/>
  <cols>
    <col min="1" max="1" width="36.1" style="86"/>
    <col min="2" max="3" width="14.6666666666667" style="117" customWidth="1"/>
    <col min="4" max="4" width="27" style="117"/>
    <col min="5" max="16384" width="8.775" style="86"/>
  </cols>
  <sheetData>
    <row r="1" s="177" customFormat="1" ht="30" customHeight="1" spans="1:4">
      <c r="A1" s="192" t="s">
        <v>4</v>
      </c>
      <c r="B1" s="192"/>
      <c r="C1" s="192"/>
      <c r="D1" s="192"/>
    </row>
    <row r="2" ht="14.25" spans="2:4">
      <c r="B2" s="108"/>
      <c r="C2" s="108"/>
      <c r="D2" s="159" t="s">
        <v>29</v>
      </c>
    </row>
    <row r="3" s="231" customFormat="1" ht="18" customHeight="1" spans="1:4">
      <c r="A3" s="235" t="s">
        <v>30</v>
      </c>
      <c r="B3" s="235" t="s">
        <v>31</v>
      </c>
      <c r="C3" s="235" t="s">
        <v>32</v>
      </c>
      <c r="D3" s="235" t="s">
        <v>33</v>
      </c>
    </row>
    <row r="4" s="232" customFormat="1" ht="18" customHeight="1" spans="1:4">
      <c r="A4" s="236" t="s">
        <v>34</v>
      </c>
      <c r="B4" s="237">
        <f>SUM(B5:B21)</f>
        <v>16317</v>
      </c>
      <c r="C4" s="237">
        <f>SUM(C5:C21)</f>
        <v>17187</v>
      </c>
      <c r="D4" s="238">
        <f>(C4-B4)/B4</f>
        <v>0.0533186247471962</v>
      </c>
    </row>
    <row r="5" s="233" customFormat="1" ht="18" customHeight="1" spans="1:4">
      <c r="A5" s="239" t="s">
        <v>35</v>
      </c>
      <c r="B5" s="240">
        <v>8062</v>
      </c>
      <c r="C5" s="240">
        <v>8471</v>
      </c>
      <c r="D5" s="241">
        <f>(C5-B5)/B5</f>
        <v>0.0507318283304391</v>
      </c>
    </row>
    <row r="6" s="233" customFormat="1" ht="18" customHeight="1" spans="1:4">
      <c r="A6" s="239" t="s">
        <v>36</v>
      </c>
      <c r="B6" s="240">
        <v>26</v>
      </c>
      <c r="C6" s="240"/>
      <c r="D6" s="241">
        <f>(C6-B6)/B6</f>
        <v>-1</v>
      </c>
    </row>
    <row r="7" s="233" customFormat="1" ht="18" customHeight="1" spans="1:4">
      <c r="A7" s="239" t="s">
        <v>37</v>
      </c>
      <c r="B7" s="240">
        <v>516</v>
      </c>
      <c r="C7" s="240">
        <v>507</v>
      </c>
      <c r="D7" s="241">
        <f>(C7-B7)/B7</f>
        <v>-0.0174418604651163</v>
      </c>
    </row>
    <row r="8" s="233" customFormat="1" ht="18" customHeight="1" spans="1:4">
      <c r="A8" s="239" t="s">
        <v>38</v>
      </c>
      <c r="B8" s="240"/>
      <c r="C8" s="240"/>
      <c r="D8" s="241"/>
    </row>
    <row r="9" s="233" customFormat="1" ht="18" customHeight="1" spans="1:4">
      <c r="A9" s="239" t="s">
        <v>39</v>
      </c>
      <c r="B9" s="240">
        <v>219</v>
      </c>
      <c r="C9" s="240">
        <v>340</v>
      </c>
      <c r="D9" s="241">
        <f t="shared" ref="D9:D19" si="0">(C9-B9)/B9</f>
        <v>0.552511415525114</v>
      </c>
    </row>
    <row r="10" s="233" customFormat="1" ht="18" customHeight="1" spans="1:4">
      <c r="A10" s="239" t="s">
        <v>40</v>
      </c>
      <c r="B10" s="240">
        <v>228</v>
      </c>
      <c r="C10" s="240">
        <v>231</v>
      </c>
      <c r="D10" s="241">
        <f t="shared" si="0"/>
        <v>0.0131578947368421</v>
      </c>
    </row>
    <row r="11" s="233" customFormat="1" ht="18" customHeight="1" spans="1:4">
      <c r="A11" s="239" t="s">
        <v>41</v>
      </c>
      <c r="B11" s="240">
        <v>783</v>
      </c>
      <c r="C11" s="240">
        <v>814</v>
      </c>
      <c r="D11" s="241">
        <f t="shared" si="0"/>
        <v>0.0395913154533844</v>
      </c>
    </row>
    <row r="12" s="233" customFormat="1" ht="18" customHeight="1" spans="1:4">
      <c r="A12" s="239" t="s">
        <v>42</v>
      </c>
      <c r="B12" s="240">
        <v>370</v>
      </c>
      <c r="C12" s="240">
        <v>371</v>
      </c>
      <c r="D12" s="241">
        <f t="shared" si="0"/>
        <v>0.0027027027027027</v>
      </c>
    </row>
    <row r="13" s="233" customFormat="1" ht="18" customHeight="1" spans="1:4">
      <c r="A13" s="239" t="s">
        <v>43</v>
      </c>
      <c r="B13" s="240">
        <v>263</v>
      </c>
      <c r="C13" s="240">
        <v>203</v>
      </c>
      <c r="D13" s="241">
        <f t="shared" si="0"/>
        <v>-0.228136882129278</v>
      </c>
    </row>
    <row r="14" s="233" customFormat="1" ht="18" customHeight="1" spans="1:4">
      <c r="A14" s="239" t="s">
        <v>44</v>
      </c>
      <c r="B14" s="240">
        <v>473</v>
      </c>
      <c r="C14" s="240">
        <v>476</v>
      </c>
      <c r="D14" s="241">
        <f t="shared" si="0"/>
        <v>0.00634249471458774</v>
      </c>
    </row>
    <row r="15" s="233" customFormat="1" ht="18" customHeight="1" spans="1:4">
      <c r="A15" s="239" t="s">
        <v>45</v>
      </c>
      <c r="B15" s="240">
        <v>214</v>
      </c>
      <c r="C15" s="240">
        <v>126</v>
      </c>
      <c r="D15" s="241">
        <f t="shared" si="0"/>
        <v>-0.411214953271028</v>
      </c>
    </row>
    <row r="16" s="233" customFormat="1" ht="18" customHeight="1" spans="1:4">
      <c r="A16" s="239" t="s">
        <v>46</v>
      </c>
      <c r="B16" s="240">
        <v>396</v>
      </c>
      <c r="C16" s="240">
        <v>406</v>
      </c>
      <c r="D16" s="241">
        <f t="shared" si="0"/>
        <v>0.0252525252525253</v>
      </c>
    </row>
    <row r="17" s="233" customFormat="1" ht="18" customHeight="1" spans="1:4">
      <c r="A17" s="239" t="s">
        <v>47</v>
      </c>
      <c r="B17" s="240">
        <v>474</v>
      </c>
      <c r="C17" s="240">
        <v>1392</v>
      </c>
      <c r="D17" s="241">
        <f t="shared" si="0"/>
        <v>1.93670886075949</v>
      </c>
    </row>
    <row r="18" s="233" customFormat="1" ht="18" customHeight="1" spans="1:4">
      <c r="A18" s="239" t="s">
        <v>48</v>
      </c>
      <c r="B18" s="240">
        <v>600</v>
      </c>
      <c r="C18" s="240">
        <v>630</v>
      </c>
      <c r="D18" s="241">
        <f t="shared" si="0"/>
        <v>0.05</v>
      </c>
    </row>
    <row r="19" s="233" customFormat="1" ht="18" customHeight="1" spans="1:4">
      <c r="A19" s="239" t="s">
        <v>49</v>
      </c>
      <c r="B19" s="240">
        <v>3693</v>
      </c>
      <c r="C19" s="240">
        <v>3220</v>
      </c>
      <c r="D19" s="241">
        <f t="shared" si="0"/>
        <v>-0.128080151638234</v>
      </c>
    </row>
    <row r="20" s="233" customFormat="1" ht="18" customHeight="1" spans="1:4">
      <c r="A20" s="242" t="s">
        <v>50</v>
      </c>
      <c r="B20" s="240"/>
      <c r="C20" s="240"/>
      <c r="D20" s="241"/>
    </row>
    <row r="21" s="233" customFormat="1" ht="18" customHeight="1" spans="1:4">
      <c r="A21" s="239" t="s">
        <v>51</v>
      </c>
      <c r="B21" s="240"/>
      <c r="C21" s="240"/>
      <c r="D21" s="241"/>
    </row>
    <row r="22" s="232" customFormat="1" ht="18" customHeight="1" spans="1:4">
      <c r="A22" s="236" t="s">
        <v>52</v>
      </c>
      <c r="B22" s="237">
        <f>SUM(B23:B30)</f>
        <v>5389</v>
      </c>
      <c r="C22" s="237">
        <f>SUM(C23:C30)</f>
        <v>5713</v>
      </c>
      <c r="D22" s="238">
        <f>(C22-B22)/B22</f>
        <v>0.0601224717016144</v>
      </c>
    </row>
    <row r="23" s="233" customFormat="1" ht="18" customHeight="1" spans="1:4">
      <c r="A23" s="239" t="s">
        <v>53</v>
      </c>
      <c r="B23" s="240">
        <v>1549</v>
      </c>
      <c r="C23" s="240">
        <v>3174</v>
      </c>
      <c r="D23" s="241">
        <f>(C23-B23)/B23</f>
        <v>1.04906391220142</v>
      </c>
    </row>
    <row r="24" s="233" customFormat="1" ht="18" customHeight="1" spans="1:4">
      <c r="A24" s="239" t="s">
        <v>54</v>
      </c>
      <c r="B24" s="240">
        <v>853</v>
      </c>
      <c r="C24" s="240">
        <v>600</v>
      </c>
      <c r="D24" s="241">
        <f>(C24-B24)/B24</f>
        <v>-0.296600234466589</v>
      </c>
    </row>
    <row r="25" s="233" customFormat="1" ht="18" customHeight="1" spans="1:4">
      <c r="A25" s="239" t="s">
        <v>55</v>
      </c>
      <c r="B25" s="240">
        <v>1172</v>
      </c>
      <c r="C25" s="240">
        <v>545</v>
      </c>
      <c r="D25" s="241">
        <f>(C25-B25)/B25</f>
        <v>-0.534982935153584</v>
      </c>
    </row>
    <row r="26" s="233" customFormat="1" ht="18" customHeight="1" spans="1:4">
      <c r="A26" s="239" t="s">
        <v>56</v>
      </c>
      <c r="B26" s="240"/>
      <c r="C26" s="240"/>
      <c r="D26" s="241"/>
    </row>
    <row r="27" s="233" customFormat="1" ht="18" customHeight="1" spans="1:4">
      <c r="A27" s="239" t="s">
        <v>57</v>
      </c>
      <c r="B27" s="240">
        <v>1403</v>
      </c>
      <c r="C27" s="240">
        <v>1354</v>
      </c>
      <c r="D27" s="241">
        <f>(C27-B27)/B27</f>
        <v>-0.0349251603706344</v>
      </c>
    </row>
    <row r="28" s="233" customFormat="1" ht="18" customHeight="1" spans="1:4">
      <c r="A28" s="239" t="s">
        <v>58</v>
      </c>
      <c r="B28" s="240"/>
      <c r="C28" s="240"/>
      <c r="D28" s="241"/>
    </row>
    <row r="29" s="233" customFormat="1" ht="18" customHeight="1" spans="1:4">
      <c r="A29" s="239" t="s">
        <v>59</v>
      </c>
      <c r="B29" s="240">
        <v>38</v>
      </c>
      <c r="C29" s="240">
        <v>40</v>
      </c>
      <c r="D29" s="241">
        <f t="shared" ref="D29:D37" si="1">(C29-B29)/B29</f>
        <v>0.0526315789473684</v>
      </c>
    </row>
    <row r="30" s="233" customFormat="1" ht="18" customHeight="1" spans="1:4">
      <c r="A30" s="239" t="s">
        <v>60</v>
      </c>
      <c r="B30" s="240">
        <v>374</v>
      </c>
      <c r="C30" s="240"/>
      <c r="D30" s="241">
        <f t="shared" si="1"/>
        <v>-1</v>
      </c>
    </row>
    <row r="31" s="234" customFormat="1" ht="18" customHeight="1" spans="1:4">
      <c r="A31" s="236" t="s">
        <v>61</v>
      </c>
      <c r="B31" s="237">
        <f>SUM(B4,B22)</f>
        <v>21706</v>
      </c>
      <c r="C31" s="237">
        <f>SUM(C4,C22)</f>
        <v>22900</v>
      </c>
      <c r="D31" s="238">
        <f t="shared" si="1"/>
        <v>0.0550078319358703</v>
      </c>
    </row>
    <row r="32" s="233" customFormat="1" ht="18" customHeight="1" spans="1:4">
      <c r="A32" s="236" t="s">
        <v>62</v>
      </c>
      <c r="B32" s="240">
        <f>B33</f>
        <v>39357</v>
      </c>
      <c r="C32" s="240">
        <f>C33</f>
        <v>0</v>
      </c>
      <c r="D32" s="241">
        <f t="shared" si="1"/>
        <v>-1</v>
      </c>
    </row>
    <row r="33" s="233" customFormat="1" ht="18" customHeight="1" spans="1:4">
      <c r="A33" s="243" t="s">
        <v>63</v>
      </c>
      <c r="B33" s="240">
        <f>B34+B35</f>
        <v>39357</v>
      </c>
      <c r="C33" s="240">
        <f>C34+C35</f>
        <v>0</v>
      </c>
      <c r="D33" s="241">
        <f t="shared" si="1"/>
        <v>-1</v>
      </c>
    </row>
    <row r="34" s="233" customFormat="1" ht="18" customHeight="1" spans="1:4">
      <c r="A34" s="243" t="s">
        <v>64</v>
      </c>
      <c r="B34" s="240">
        <v>6600</v>
      </c>
      <c r="C34" s="240"/>
      <c r="D34" s="241">
        <f t="shared" si="1"/>
        <v>-1</v>
      </c>
    </row>
    <row r="35" s="233" customFormat="1" ht="18" customHeight="1" spans="1:4">
      <c r="A35" s="243" t="s">
        <v>65</v>
      </c>
      <c r="B35" s="240">
        <v>32757</v>
      </c>
      <c r="C35" s="240"/>
      <c r="D35" s="241">
        <f t="shared" si="1"/>
        <v>-1</v>
      </c>
    </row>
    <row r="36" s="233" customFormat="1" ht="18" customHeight="1" spans="1:4">
      <c r="A36" s="236" t="s">
        <v>66</v>
      </c>
      <c r="B36" s="240">
        <f>SUM(B37:B40)</f>
        <v>3934</v>
      </c>
      <c r="C36" s="240">
        <f>SUM(C37:C40)</f>
        <v>67564</v>
      </c>
      <c r="D36" s="241">
        <f t="shared" si="1"/>
        <v>16.1743772241993</v>
      </c>
    </row>
    <row r="37" s="233" customFormat="1" ht="18" customHeight="1" spans="1:4">
      <c r="A37" s="244" t="s">
        <v>67</v>
      </c>
      <c r="B37" s="240">
        <v>215</v>
      </c>
      <c r="C37" s="240">
        <v>1428</v>
      </c>
      <c r="D37" s="241">
        <f t="shared" si="1"/>
        <v>5.64186046511628</v>
      </c>
    </row>
    <row r="38" s="233" customFormat="1" ht="18" customHeight="1" spans="1:4">
      <c r="A38" s="244" t="s">
        <v>68</v>
      </c>
      <c r="B38" s="240"/>
      <c r="C38" s="240"/>
      <c r="D38" s="241"/>
    </row>
    <row r="39" s="233" customFormat="1" ht="18" customHeight="1" spans="1:4">
      <c r="A39" s="244" t="s">
        <v>69</v>
      </c>
      <c r="B39" s="240"/>
      <c r="C39" s="240"/>
      <c r="D39" s="241"/>
    </row>
    <row r="40" s="233" customFormat="1" ht="20.1" customHeight="1" spans="1:4">
      <c r="A40" s="244" t="s">
        <v>70</v>
      </c>
      <c r="B40" s="240">
        <v>3719</v>
      </c>
      <c r="C40" s="240">
        <v>66136</v>
      </c>
      <c r="D40" s="241">
        <f>(C40-B40)/B40</f>
        <v>16.7832750739446</v>
      </c>
    </row>
    <row r="41" s="233" customFormat="1" ht="20.1" customHeight="1" spans="1:4">
      <c r="A41" s="245" t="s">
        <v>71</v>
      </c>
      <c r="B41" s="245"/>
      <c r="C41" s="245"/>
      <c r="D41" s="245"/>
    </row>
    <row r="42" s="233" customFormat="1" ht="20.1" customHeight="1" spans="2:4">
      <c r="B42" s="246"/>
      <c r="C42" s="246"/>
      <c r="D42" s="246"/>
    </row>
    <row r="43" s="233" customFormat="1" ht="20.1" customHeight="1" spans="2:4">
      <c r="B43" s="246"/>
      <c r="C43" s="246"/>
      <c r="D43" s="246"/>
    </row>
    <row r="44" s="233" customFormat="1" ht="20.1" customHeight="1" spans="2:4">
      <c r="B44" s="246"/>
      <c r="C44" s="246"/>
      <c r="D44" s="246"/>
    </row>
    <row r="45" s="233" customFormat="1" ht="20.1" customHeight="1" spans="2:4">
      <c r="B45" s="246"/>
      <c r="C45" s="246"/>
      <c r="D45" s="246"/>
    </row>
    <row r="46" s="233" customFormat="1" ht="20.1" customHeight="1" spans="2:4">
      <c r="B46" s="246"/>
      <c r="C46" s="246"/>
      <c r="D46" s="246"/>
    </row>
    <row r="47" s="233" customFormat="1" ht="20.1" customHeight="1" spans="2:4">
      <c r="B47" s="246"/>
      <c r="C47" s="246"/>
      <c r="D47" s="246"/>
    </row>
    <row r="48" s="233" customFormat="1" ht="20.1" customHeight="1" spans="2:4">
      <c r="B48" s="246"/>
      <c r="C48" s="246"/>
      <c r="D48" s="246"/>
    </row>
    <row r="49" s="233" customFormat="1" ht="20.1" customHeight="1" spans="2:4">
      <c r="B49" s="246"/>
      <c r="C49" s="246"/>
      <c r="D49" s="246"/>
    </row>
    <row r="50" s="233" customFormat="1" ht="20.1" customHeight="1" spans="2:4">
      <c r="B50" s="246"/>
      <c r="C50" s="246"/>
      <c r="D50" s="246"/>
    </row>
    <row r="51" s="233" customFormat="1" ht="20.1" customHeight="1" spans="2:4">
      <c r="B51" s="246"/>
      <c r="C51" s="246"/>
      <c r="D51" s="246"/>
    </row>
    <row r="52" s="233" customFormat="1" ht="20.1" customHeight="1" spans="2:4">
      <c r="B52" s="246"/>
      <c r="C52" s="246"/>
      <c r="D52" s="246"/>
    </row>
    <row r="53" s="233" customFormat="1" ht="20.1" customHeight="1" spans="2:4">
      <c r="B53" s="246"/>
      <c r="C53" s="246"/>
      <c r="D53" s="246"/>
    </row>
    <row r="54" s="233" customFormat="1" ht="20.1" customHeight="1" spans="2:4">
      <c r="B54" s="246"/>
      <c r="C54" s="246"/>
      <c r="D54" s="246"/>
    </row>
    <row r="55" s="233" customFormat="1" ht="20.1" customHeight="1" spans="2:4">
      <c r="B55" s="246"/>
      <c r="C55" s="246"/>
      <c r="D55" s="246"/>
    </row>
    <row r="56" s="233" customFormat="1" ht="20.1" customHeight="1" spans="2:4">
      <c r="B56" s="246"/>
      <c r="C56" s="246"/>
      <c r="D56" s="246"/>
    </row>
    <row r="57" s="233" customFormat="1" ht="20.1" customHeight="1" spans="2:4">
      <c r="B57" s="246"/>
      <c r="C57" s="246"/>
      <c r="D57" s="246"/>
    </row>
    <row r="58" s="233" customFormat="1" ht="20.1" customHeight="1" spans="2:4">
      <c r="B58" s="246"/>
      <c r="C58" s="246"/>
      <c r="D58" s="246"/>
    </row>
    <row r="59" s="233" customFormat="1" ht="20.1" customHeight="1" spans="2:4">
      <c r="B59" s="246"/>
      <c r="C59" s="246"/>
      <c r="D59" s="246"/>
    </row>
    <row r="60" s="233" customFormat="1" ht="20.1" customHeight="1" spans="2:4">
      <c r="B60" s="246"/>
      <c r="C60" s="246"/>
      <c r="D60" s="246"/>
    </row>
    <row r="61" s="233" customFormat="1" ht="20.1" customHeight="1" spans="2:4">
      <c r="B61" s="246"/>
      <c r="C61" s="246"/>
      <c r="D61" s="246"/>
    </row>
    <row r="62" s="233" customFormat="1" ht="20.1" customHeight="1" spans="2:4">
      <c r="B62" s="246"/>
      <c r="C62" s="246"/>
      <c r="D62" s="246"/>
    </row>
    <row r="63" s="233" customFormat="1" ht="20.1" customHeight="1" spans="2:4">
      <c r="B63" s="246"/>
      <c r="C63" s="246"/>
      <c r="D63" s="246"/>
    </row>
    <row r="64" s="233" customFormat="1" ht="20.1" customHeight="1" spans="2:4">
      <c r="B64" s="246"/>
      <c r="C64" s="246"/>
      <c r="D64" s="246"/>
    </row>
    <row r="65" s="233" customFormat="1" ht="20.1" customHeight="1" spans="2:4">
      <c r="B65" s="246"/>
      <c r="C65" s="246"/>
      <c r="D65" s="246"/>
    </row>
    <row r="66" s="233" customFormat="1" ht="20.1" customHeight="1" spans="2:4">
      <c r="B66" s="246"/>
      <c r="C66" s="246"/>
      <c r="D66" s="246"/>
    </row>
    <row r="67" s="233" customFormat="1" ht="20.1" customHeight="1" spans="2:4">
      <c r="B67" s="246"/>
      <c r="C67" s="246"/>
      <c r="D67" s="246"/>
    </row>
    <row r="68" s="233" customFormat="1" ht="20.1" customHeight="1" spans="2:4">
      <c r="B68" s="246"/>
      <c r="C68" s="246"/>
      <c r="D68" s="246"/>
    </row>
    <row r="69" s="233" customFormat="1" ht="20.1" customHeight="1" spans="2:4">
      <c r="B69" s="246"/>
      <c r="C69" s="246"/>
      <c r="D69" s="246"/>
    </row>
    <row r="70" s="233" customFormat="1" ht="20.1" customHeight="1" spans="2:4">
      <c r="B70" s="246"/>
      <c r="C70" s="246"/>
      <c r="D70" s="246"/>
    </row>
    <row r="71" s="233" customFormat="1" ht="20.1" customHeight="1" spans="2:4">
      <c r="B71" s="246"/>
      <c r="C71" s="246"/>
      <c r="D71" s="246"/>
    </row>
    <row r="72" s="233" customFormat="1" ht="20.1" customHeight="1" spans="2:4">
      <c r="B72" s="246"/>
      <c r="C72" s="246"/>
      <c r="D72" s="246"/>
    </row>
    <row r="73" s="233" customFormat="1" ht="20.1" customHeight="1" spans="2:4">
      <c r="B73" s="246"/>
      <c r="C73" s="246"/>
      <c r="D73" s="246"/>
    </row>
    <row r="74" s="233" customFormat="1" ht="20.1" customHeight="1" spans="2:4">
      <c r="B74" s="246"/>
      <c r="C74" s="246"/>
      <c r="D74" s="246"/>
    </row>
    <row r="75" s="233" customFormat="1" ht="20.1" customHeight="1" spans="2:4">
      <c r="B75" s="246"/>
      <c r="C75" s="246"/>
      <c r="D75" s="246"/>
    </row>
    <row r="76" s="233" customFormat="1" ht="20.1" customHeight="1" spans="2:4">
      <c r="B76" s="246"/>
      <c r="C76" s="246"/>
      <c r="D76" s="246"/>
    </row>
    <row r="77" s="233" customFormat="1" ht="20.1" customHeight="1" spans="2:4">
      <c r="B77" s="246"/>
      <c r="C77" s="246"/>
      <c r="D77" s="246"/>
    </row>
    <row r="78" s="233" customFormat="1" ht="20.1" customHeight="1" spans="2:4">
      <c r="B78" s="246"/>
      <c r="C78" s="246"/>
      <c r="D78" s="246"/>
    </row>
    <row r="79" s="233" customFormat="1" ht="20.1" customHeight="1" spans="2:4">
      <c r="B79" s="246"/>
      <c r="C79" s="246"/>
      <c r="D79" s="246"/>
    </row>
    <row r="80" s="233" customFormat="1" ht="20.1" customHeight="1" spans="2:4">
      <c r="B80" s="246"/>
      <c r="C80" s="246"/>
      <c r="D80" s="246"/>
    </row>
    <row r="81" s="233" customFormat="1" ht="20.1" customHeight="1" spans="2:4">
      <c r="B81" s="246"/>
      <c r="C81" s="246"/>
      <c r="D81" s="246"/>
    </row>
    <row r="82" s="233" customFormat="1" ht="20.1" customHeight="1" spans="2:4">
      <c r="B82" s="246"/>
      <c r="C82" s="246"/>
      <c r="D82" s="246"/>
    </row>
    <row r="83" s="233" customFormat="1" ht="20.1" customHeight="1" spans="2:4">
      <c r="B83" s="246"/>
      <c r="C83" s="246"/>
      <c r="D83" s="246"/>
    </row>
    <row r="84" s="233" customFormat="1" ht="20.1" customHeight="1" spans="2:4">
      <c r="B84" s="246"/>
      <c r="C84" s="246"/>
      <c r="D84" s="246"/>
    </row>
    <row r="85" s="233" customFormat="1" ht="20.1" customHeight="1" spans="2:4">
      <c r="B85" s="246"/>
      <c r="C85" s="246"/>
      <c r="D85" s="246"/>
    </row>
    <row r="86" s="233" customFormat="1" ht="20.1" customHeight="1" spans="2:4">
      <c r="B86" s="246"/>
      <c r="C86" s="246"/>
      <c r="D86" s="246"/>
    </row>
    <row r="87" s="233" customFormat="1" ht="20.1" customHeight="1" spans="2:4">
      <c r="B87" s="246"/>
      <c r="C87" s="246"/>
      <c r="D87" s="246"/>
    </row>
    <row r="88" s="233" customFormat="1" ht="20.1" customHeight="1" spans="2:4">
      <c r="B88" s="246"/>
      <c r="C88" s="246"/>
      <c r="D88" s="246"/>
    </row>
    <row r="89" s="233" customFormat="1" ht="20.1" customHeight="1" spans="2:4">
      <c r="B89" s="246"/>
      <c r="C89" s="246"/>
      <c r="D89" s="246"/>
    </row>
    <row r="90" s="233" customFormat="1" ht="20.1" customHeight="1" spans="2:4">
      <c r="B90" s="246"/>
      <c r="C90" s="246"/>
      <c r="D90" s="246"/>
    </row>
    <row r="91" s="233" customFormat="1" ht="20.1" customHeight="1" spans="2:4">
      <c r="B91" s="246"/>
      <c r="C91" s="246"/>
      <c r="D91" s="246"/>
    </row>
    <row r="92" s="233" customFormat="1" ht="20.1" customHeight="1" spans="2:4">
      <c r="B92" s="246"/>
      <c r="C92" s="246"/>
      <c r="D92" s="246"/>
    </row>
    <row r="93" s="233" customFormat="1" ht="20.1" customHeight="1" spans="2:4">
      <c r="B93" s="246"/>
      <c r="C93" s="246"/>
      <c r="D93" s="246"/>
    </row>
    <row r="94" s="233" customFormat="1" ht="20.1" customHeight="1" spans="2:4">
      <c r="B94" s="246"/>
      <c r="C94" s="246"/>
      <c r="D94" s="246"/>
    </row>
    <row r="95" s="233" customFormat="1" ht="20.1" customHeight="1" spans="2:4">
      <c r="B95" s="246"/>
      <c r="C95" s="246"/>
      <c r="D95" s="246"/>
    </row>
    <row r="96" s="233" customFormat="1" ht="20.1" customHeight="1" spans="2:4">
      <c r="B96" s="246"/>
      <c r="C96" s="246"/>
      <c r="D96" s="246"/>
    </row>
    <row r="97" s="233" customFormat="1" ht="20.1" customHeight="1" spans="2:4">
      <c r="B97" s="246"/>
      <c r="C97" s="246"/>
      <c r="D97" s="246"/>
    </row>
    <row r="98" s="233" customFormat="1" ht="20.1" customHeight="1" spans="2:4">
      <c r="B98" s="246"/>
      <c r="C98" s="246"/>
      <c r="D98" s="246"/>
    </row>
    <row r="99" s="233" customFormat="1" ht="20.1" customHeight="1" spans="2:4">
      <c r="B99" s="246"/>
      <c r="C99" s="246"/>
      <c r="D99" s="246"/>
    </row>
    <row r="100" s="233" customFormat="1" ht="20.1" customHeight="1" spans="2:4">
      <c r="B100" s="246"/>
      <c r="C100" s="246"/>
      <c r="D100" s="246"/>
    </row>
    <row r="101" s="233" customFormat="1" ht="20.1" customHeight="1" spans="2:4">
      <c r="B101" s="246"/>
      <c r="C101" s="246"/>
      <c r="D101" s="246"/>
    </row>
    <row r="102" s="233" customFormat="1" ht="20.1" customHeight="1" spans="2:4">
      <c r="B102" s="246"/>
      <c r="C102" s="246"/>
      <c r="D102" s="246"/>
    </row>
    <row r="103" s="233" customFormat="1" ht="20.1" customHeight="1" spans="2:4">
      <c r="B103" s="246"/>
      <c r="C103" s="246"/>
      <c r="D103" s="246"/>
    </row>
    <row r="104" s="233" customFormat="1" ht="20.1" customHeight="1" spans="2:4">
      <c r="B104" s="246"/>
      <c r="C104" s="246"/>
      <c r="D104" s="246"/>
    </row>
    <row r="105" s="233" customFormat="1" ht="20.1" customHeight="1" spans="2:4">
      <c r="B105" s="246"/>
      <c r="C105" s="246"/>
      <c r="D105" s="246"/>
    </row>
    <row r="106" s="233" customFormat="1" ht="20.1" customHeight="1" spans="2:4">
      <c r="B106" s="246"/>
      <c r="C106" s="246"/>
      <c r="D106" s="246"/>
    </row>
    <row r="107" s="233" customFormat="1" ht="20.1" customHeight="1" spans="2:4">
      <c r="B107" s="246"/>
      <c r="C107" s="246"/>
      <c r="D107" s="246"/>
    </row>
    <row r="108" s="233" customFormat="1" ht="20.1" customHeight="1" spans="2:4">
      <c r="B108" s="246"/>
      <c r="C108" s="246"/>
      <c r="D108" s="246"/>
    </row>
    <row r="109" s="233" customFormat="1" ht="20.1" customHeight="1" spans="2:4">
      <c r="B109" s="246"/>
      <c r="C109" s="246"/>
      <c r="D109" s="246"/>
    </row>
    <row r="110" s="233" customFormat="1" ht="20.1" customHeight="1" spans="2:4">
      <c r="B110" s="246"/>
      <c r="C110" s="246"/>
      <c r="D110" s="246"/>
    </row>
    <row r="111" s="233" customFormat="1" ht="20.1" customHeight="1" spans="2:4">
      <c r="B111" s="246"/>
      <c r="C111" s="246"/>
      <c r="D111" s="246"/>
    </row>
    <row r="112" s="233" customFormat="1" ht="20.1" customHeight="1" spans="2:4">
      <c r="B112" s="246"/>
      <c r="C112" s="246"/>
      <c r="D112" s="246"/>
    </row>
    <row r="113" s="233" customFormat="1" ht="20.1" customHeight="1" spans="2:4">
      <c r="B113" s="246"/>
      <c r="C113" s="246"/>
      <c r="D113" s="246"/>
    </row>
    <row r="114" s="233" customFormat="1" ht="20.1" customHeight="1" spans="2:4">
      <c r="B114" s="246"/>
      <c r="C114" s="246"/>
      <c r="D114" s="246"/>
    </row>
    <row r="115" s="233" customFormat="1" ht="20.1" customHeight="1" spans="2:4">
      <c r="B115" s="246"/>
      <c r="C115" s="246"/>
      <c r="D115" s="246"/>
    </row>
    <row r="116" s="178" customFormat="1" ht="20.1" customHeight="1" spans="2:4">
      <c r="B116" s="108"/>
      <c r="C116" s="108"/>
      <c r="D116" s="108"/>
    </row>
    <row r="117" s="178" customFormat="1" ht="20.1" customHeight="1" spans="2:4">
      <c r="B117" s="108"/>
      <c r="C117" s="108"/>
      <c r="D117" s="108"/>
    </row>
    <row r="118" s="178" customFormat="1" ht="20.1" customHeight="1" spans="2:4">
      <c r="B118" s="108"/>
      <c r="C118" s="108"/>
      <c r="D118" s="108"/>
    </row>
    <row r="119" s="178" customFormat="1" ht="20.1" customHeight="1" spans="2:4">
      <c r="B119" s="108"/>
      <c r="C119" s="108"/>
      <c r="D119" s="108"/>
    </row>
    <row r="120" s="178" customFormat="1" ht="20.1" customHeight="1" spans="2:4">
      <c r="B120" s="108"/>
      <c r="C120" s="108"/>
      <c r="D120" s="108"/>
    </row>
    <row r="121" s="178" customFormat="1" ht="20.1" customHeight="1" spans="2:4">
      <c r="B121" s="108"/>
      <c r="C121" s="108"/>
      <c r="D121" s="108"/>
    </row>
    <row r="122" s="178" customFormat="1" ht="20.1" customHeight="1" spans="2:4">
      <c r="B122" s="108"/>
      <c r="C122" s="108"/>
      <c r="D122" s="108"/>
    </row>
    <row r="123" ht="20.1" customHeight="1"/>
    <row r="124" ht="20.1" customHeight="1"/>
    <row r="125" ht="20.1" customHeight="1"/>
    <row r="126" ht="20.1" customHeight="1"/>
    <row r="127" ht="20.1" customHeight="1"/>
    <row r="128" ht="20.1" customHeight="1"/>
    <row r="129" ht="20.1" customHeight="1"/>
    <row r="130" ht="20.1" customHeight="1"/>
    <row r="131" ht="20.1" customHeight="1"/>
    <row r="132" ht="20.1" customHeight="1"/>
  </sheetData>
  <mergeCells count="2">
    <mergeCell ref="A1:D1"/>
    <mergeCell ref="A41:D41"/>
  </mergeCells>
  <printOptions horizontalCentered="1"/>
  <pageMargins left="0.71" right="0.71" top="0.75" bottom="0.75" header="0.31" footer="0.31"/>
  <pageSetup paperSize="9" scale="96" fitToHeight="200" orientation="portrait" horizontalDpi="600" verticalDpi="6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pageSetUpPr fitToPage="1"/>
  </sheetPr>
  <dimension ref="A1:F122"/>
  <sheetViews>
    <sheetView zoomScaleSheetLayoutView="60" workbookViewId="0">
      <selection activeCell="A1" sqref="A1:F1"/>
    </sheetView>
  </sheetViews>
  <sheetFormatPr defaultColWidth="9" defaultRowHeight="13.5" outlineLevelCol="5"/>
  <cols>
    <col min="1" max="1" width="25"/>
    <col min="2" max="2" width="26.875" customWidth="1"/>
    <col min="3" max="3" width="22.6666666666667" customWidth="1"/>
    <col min="4" max="4" width="16.1" customWidth="1"/>
    <col min="5" max="5" width="15.6666666666667" customWidth="1"/>
    <col min="6" max="6" width="24.6666666666667" customWidth="1"/>
  </cols>
  <sheetData>
    <row r="1" s="61" customFormat="1" ht="30" customHeight="1" spans="1:6">
      <c r="A1" s="46" t="s">
        <v>21</v>
      </c>
      <c r="B1" s="46"/>
      <c r="C1" s="46"/>
      <c r="D1" s="46"/>
      <c r="E1" s="46"/>
      <c r="F1" s="46"/>
    </row>
    <row r="2" ht="21" customHeight="1" spans="6:6">
      <c r="F2" s="35" t="s">
        <v>29</v>
      </c>
    </row>
    <row r="3" s="90" customFormat="1" ht="24.75" customHeight="1" spans="1:6">
      <c r="A3" s="91" t="s">
        <v>1340</v>
      </c>
      <c r="B3" s="91" t="s">
        <v>1703</v>
      </c>
      <c r="C3" s="91" t="s">
        <v>1704</v>
      </c>
      <c r="D3" s="91" t="s">
        <v>1341</v>
      </c>
      <c r="E3" s="91" t="s">
        <v>1342</v>
      </c>
      <c r="F3" s="92" t="s">
        <v>1343</v>
      </c>
    </row>
    <row r="4" s="63" customFormat="1" ht="20.1" customHeight="1" spans="1:6">
      <c r="A4" s="93"/>
      <c r="B4" s="93"/>
      <c r="C4" s="93"/>
      <c r="D4" s="94"/>
      <c r="E4" s="94"/>
      <c r="F4" s="95"/>
    </row>
    <row r="5" s="63" customFormat="1" ht="20.1" customHeight="1" spans="1:6">
      <c r="A5" s="93"/>
      <c r="B5" s="93"/>
      <c r="C5" s="93"/>
      <c r="D5" s="94"/>
      <c r="E5" s="94"/>
      <c r="F5" s="95"/>
    </row>
    <row r="6" s="63" customFormat="1" ht="20.1" customHeight="1" spans="1:6">
      <c r="A6" s="93"/>
      <c r="B6" s="93"/>
      <c r="C6" s="93"/>
      <c r="D6" s="94"/>
      <c r="E6" s="94"/>
      <c r="F6" s="95"/>
    </row>
    <row r="7" s="63" customFormat="1" ht="20.1" customHeight="1" spans="1:6">
      <c r="A7" s="93"/>
      <c r="B7" s="93"/>
      <c r="C7" s="93"/>
      <c r="D7" s="94"/>
      <c r="E7" s="94"/>
      <c r="F7" s="95"/>
    </row>
    <row r="8" s="63" customFormat="1" ht="20.1" customHeight="1" spans="1:6">
      <c r="A8" s="93"/>
      <c r="B8" s="93"/>
      <c r="C8" s="93"/>
      <c r="D8" s="94"/>
      <c r="E8" s="94"/>
      <c r="F8" s="95"/>
    </row>
    <row r="9" s="63" customFormat="1" ht="20.1" customHeight="1" spans="1:6">
      <c r="A9" s="93"/>
      <c r="B9" s="93"/>
      <c r="C9" s="93"/>
      <c r="D9" s="94"/>
      <c r="E9" s="94"/>
      <c r="F9" s="95"/>
    </row>
    <row r="10" s="63" customFormat="1" ht="20.1" customHeight="1" spans="1:6">
      <c r="A10" s="93"/>
      <c r="B10" s="93"/>
      <c r="C10" s="93"/>
      <c r="D10" s="94"/>
      <c r="E10" s="94"/>
      <c r="F10" s="95"/>
    </row>
    <row r="11" s="63" customFormat="1" ht="20.1" customHeight="1" spans="1:6">
      <c r="A11" s="93"/>
      <c r="B11" s="93"/>
      <c r="C11" s="93"/>
      <c r="D11" s="94"/>
      <c r="E11" s="94"/>
      <c r="F11" s="95"/>
    </row>
    <row r="12" s="63" customFormat="1" ht="20.1" customHeight="1" spans="1:6">
      <c r="A12" s="93"/>
      <c r="B12" s="93"/>
      <c r="C12" s="93"/>
      <c r="D12" s="94"/>
      <c r="E12" s="94"/>
      <c r="F12" s="95"/>
    </row>
    <row r="13" s="63" customFormat="1" ht="20.1" customHeight="1" spans="1:6">
      <c r="A13" s="93"/>
      <c r="B13" s="93"/>
      <c r="C13" s="93"/>
      <c r="D13" s="94"/>
      <c r="E13" s="94"/>
      <c r="F13" s="95"/>
    </row>
    <row r="14" s="63" customFormat="1" ht="20.1" customHeight="1" spans="1:6">
      <c r="A14" s="93"/>
      <c r="B14" s="93"/>
      <c r="C14" s="93"/>
      <c r="D14" s="94"/>
      <c r="E14" s="94"/>
      <c r="F14" s="95"/>
    </row>
    <row r="15" s="63" customFormat="1" ht="20.1" customHeight="1" spans="1:6">
      <c r="A15" s="96"/>
      <c r="B15" s="96"/>
      <c r="C15" s="96"/>
      <c r="D15" s="97"/>
      <c r="E15" s="97"/>
      <c r="F15" s="98"/>
    </row>
    <row r="16" s="63" customFormat="1" ht="20.1" customHeight="1" spans="1:6">
      <c r="A16" s="99"/>
      <c r="B16" s="99"/>
      <c r="C16" s="99"/>
      <c r="D16" s="100"/>
      <c r="E16" s="100"/>
      <c r="F16" s="95"/>
    </row>
    <row r="17" s="63" customFormat="1" ht="20.1" customHeight="1" spans="1:6">
      <c r="A17" s="99"/>
      <c r="B17" s="99"/>
      <c r="C17" s="99"/>
      <c r="D17" s="100"/>
      <c r="E17" s="100"/>
      <c r="F17" s="95"/>
    </row>
    <row r="18" s="63" customFormat="1" ht="20.1" customHeight="1" spans="1:6">
      <c r="A18" s="99"/>
      <c r="B18" s="99"/>
      <c r="C18" s="99"/>
      <c r="D18" s="100"/>
      <c r="E18" s="100"/>
      <c r="F18" s="95"/>
    </row>
    <row r="19" s="63" customFormat="1" ht="20.1" customHeight="1" spans="1:6">
      <c r="A19" s="99"/>
      <c r="B19" s="99"/>
      <c r="C19" s="99"/>
      <c r="D19" s="100"/>
      <c r="E19" s="100"/>
      <c r="F19" s="95"/>
    </row>
    <row r="20" s="63" customFormat="1" ht="20.1" customHeight="1" spans="1:6">
      <c r="A20" s="99"/>
      <c r="B20" s="99"/>
      <c r="C20" s="99"/>
      <c r="D20" s="100"/>
      <c r="E20" s="100"/>
      <c r="F20" s="95"/>
    </row>
    <row r="21" s="63" customFormat="1" ht="20.1" customHeight="1" spans="1:6">
      <c r="A21" s="101" t="s">
        <v>1454</v>
      </c>
      <c r="B21" s="102"/>
      <c r="C21" s="102"/>
      <c r="D21" s="103"/>
      <c r="E21" s="99"/>
      <c r="F21" s="95">
        <f>SUM(F4:F20)</f>
        <v>0</v>
      </c>
    </row>
    <row r="22" s="63" customFormat="1" ht="20.1" customHeight="1" spans="1:6">
      <c r="A22" s="104"/>
      <c r="B22" s="104"/>
      <c r="C22" s="104"/>
      <c r="D22" s="104"/>
      <c r="E22" s="104"/>
      <c r="F22" s="104"/>
    </row>
    <row r="23" s="63" customFormat="1" ht="20.1" customHeight="1" spans="1:6">
      <c r="A23" s="104"/>
      <c r="B23" s="104"/>
      <c r="C23" s="104"/>
      <c r="D23" s="104"/>
      <c r="E23" s="104"/>
      <c r="F23" s="104"/>
    </row>
    <row r="24" s="63" customFormat="1" ht="20.1" customHeight="1"/>
    <row r="25" s="63" customFormat="1" ht="20.1" customHeight="1"/>
    <row r="26" s="63" customFormat="1" ht="20.1" customHeight="1"/>
    <row r="27" s="63" customFormat="1" ht="20.1" customHeight="1"/>
    <row r="28" s="63" customFormat="1" ht="20.1" customHeight="1"/>
    <row r="29" s="63" customFormat="1" ht="20.1" customHeight="1"/>
    <row r="30" s="63" customFormat="1" ht="20.1" customHeight="1"/>
    <row r="31" s="63" customFormat="1" ht="20.1" customHeight="1"/>
    <row r="32" s="63" customFormat="1" ht="20.1" customHeight="1"/>
    <row r="33" s="63" customFormat="1" ht="20.1" customHeight="1"/>
    <row r="34" s="63" customFormat="1" ht="20.1" customHeight="1"/>
    <row r="35" s="63" customFormat="1" ht="20.1" customHeight="1"/>
    <row r="36" s="63" customFormat="1" ht="20.1" customHeight="1"/>
    <row r="37" s="63" customFormat="1" ht="20.1" customHeight="1"/>
    <row r="38" s="63" customFormat="1" ht="20.1" customHeight="1"/>
    <row r="39" s="63" customFormat="1" ht="20.1" customHeight="1"/>
    <row r="40" s="63" customFormat="1" ht="20.1" customHeight="1"/>
    <row r="41" s="63" customFormat="1" ht="20.1" customHeight="1"/>
    <row r="42" s="63" customFormat="1" ht="20.1" customHeight="1"/>
    <row r="43" s="63" customFormat="1" ht="20.1" customHeight="1"/>
    <row r="44" s="63" customFormat="1" ht="20.1" customHeight="1"/>
    <row r="45" s="63" customFormat="1" ht="20.1" customHeight="1"/>
    <row r="46" s="63" customFormat="1" ht="20.1" customHeight="1"/>
    <row r="47" s="63" customFormat="1" ht="20.1" customHeight="1"/>
    <row r="48" s="63" customFormat="1" ht="20.1" customHeight="1"/>
    <row r="49" s="63" customFormat="1" ht="20.1" customHeight="1"/>
    <row r="50" s="63" customFormat="1" ht="20.1" customHeight="1"/>
    <row r="51" s="63" customFormat="1" ht="20.1" customHeight="1"/>
    <row r="52" s="63" customFormat="1" ht="20.1" customHeight="1"/>
    <row r="53" s="63" customFormat="1" ht="20.1" customHeight="1"/>
    <row r="54" s="63" customFormat="1" ht="20.1" customHeight="1"/>
    <row r="55" s="63" customFormat="1" ht="20.1" customHeight="1"/>
    <row r="56" s="63" customFormat="1" ht="20.1" customHeight="1"/>
    <row r="57" s="63" customFormat="1" ht="20.1" customHeight="1"/>
    <row r="58" s="63" customFormat="1" ht="20.1" customHeight="1"/>
    <row r="59" s="63" customFormat="1" ht="20.1" customHeight="1"/>
    <row r="60" s="63" customFormat="1" ht="20.1" customHeight="1"/>
    <row r="61" s="63" customFormat="1" ht="20.1" customHeight="1"/>
    <row r="62" s="63" customFormat="1" ht="20.1" customHeight="1"/>
    <row r="63" s="63" customFormat="1" ht="20.1" customHeight="1"/>
    <row r="64" s="63" customFormat="1" ht="20.1" customHeight="1"/>
    <row r="65" s="63" customFormat="1" ht="20.1" customHeight="1"/>
    <row r="66" s="63" customFormat="1" ht="20.1" customHeight="1"/>
    <row r="67" s="63" customFormat="1" ht="20.1" customHeight="1"/>
    <row r="68" s="63" customFormat="1" ht="20.1" customHeight="1"/>
    <row r="69" s="63" customFormat="1" ht="20.1" customHeight="1"/>
    <row r="70" s="63" customFormat="1" ht="20.1" customHeight="1"/>
    <row r="71" s="63" customFormat="1" ht="20.1" customHeight="1"/>
    <row r="72" s="63" customFormat="1" ht="20.1" customHeight="1"/>
    <row r="73" s="63" customFormat="1" ht="20.1" customHeight="1"/>
    <row r="74" s="63" customFormat="1" ht="20.1" customHeight="1"/>
    <row r="75" s="63" customFormat="1" ht="20.1" customHeight="1"/>
    <row r="76" s="63" customFormat="1" ht="20.1" customHeight="1"/>
    <row r="77" s="63" customFormat="1" ht="20.1" customHeight="1"/>
    <row r="78" s="63" customFormat="1" ht="20.1" customHeight="1"/>
    <row r="79" s="63" customFormat="1" ht="20.1" customHeight="1"/>
    <row r="80" s="63" customFormat="1" ht="20.1" customHeight="1"/>
    <row r="81" s="63" customFormat="1" ht="20.1" customHeight="1"/>
    <row r="82" s="63" customFormat="1" ht="20.1" customHeight="1"/>
    <row r="83" s="63" customFormat="1" ht="20.1" customHeight="1"/>
    <row r="84" s="63" customFormat="1" ht="20.1" customHeight="1"/>
    <row r="85" s="63" customFormat="1" ht="20.1" customHeight="1"/>
    <row r="86" s="63" customFormat="1" ht="20.1" customHeight="1"/>
    <row r="87" s="63" customFormat="1" ht="20.1" customHeight="1"/>
    <row r="88" s="63" customFormat="1" ht="20.1" customHeight="1"/>
    <row r="89" s="63" customFormat="1" ht="20.1" customHeight="1"/>
    <row r="90" s="63" customFormat="1" ht="20.1" customHeight="1"/>
    <row r="91" s="63" customFormat="1" ht="20.1" customHeight="1"/>
    <row r="92" s="63" customFormat="1" ht="20.1" customHeight="1"/>
    <row r="93" s="63" customFormat="1" ht="20.1" customHeight="1"/>
    <row r="94" s="63" customFormat="1" ht="20.1" customHeight="1"/>
    <row r="95" s="63" customFormat="1" ht="20.1" customHeight="1"/>
    <row r="96" s="63" customFormat="1" ht="20.1" customHeight="1"/>
    <row r="97" s="63" customFormat="1" ht="20.1" customHeight="1"/>
    <row r="98" s="63" customFormat="1" ht="20.1" customHeight="1"/>
    <row r="99" s="63" customFormat="1" ht="20.1" customHeight="1"/>
    <row r="100" s="63" customFormat="1" ht="20.1" customHeight="1"/>
    <row r="101" s="63" customFormat="1" ht="20.1" customHeight="1"/>
    <row r="102" s="63" customFormat="1" ht="20.1" customHeight="1"/>
    <row r="103" s="63" customFormat="1" ht="20.1" customHeight="1"/>
    <row r="104" s="63" customFormat="1" ht="20.1" customHeight="1"/>
    <row r="105" s="63" customFormat="1" ht="20.1" customHeight="1"/>
    <row r="106" s="63" customFormat="1" ht="20.1" customHeight="1"/>
    <row r="107" s="63" customFormat="1" ht="20.1" customHeight="1"/>
    <row r="108" s="63" customFormat="1" ht="20.1" customHeight="1"/>
    <row r="109" s="63" customFormat="1" ht="20.1" customHeight="1"/>
    <row r="110" s="63" customFormat="1" ht="20.1" customHeight="1"/>
    <row r="111" s="63" customFormat="1" ht="20.1" customHeight="1"/>
    <row r="112" s="63" customFormat="1" ht="20.1" customHeight="1"/>
    <row r="113" ht="20.1" customHeight="1"/>
    <row r="114" ht="20.1" customHeight="1"/>
    <row r="115" ht="20.1" customHeight="1"/>
    <row r="116" ht="20.1" customHeight="1"/>
    <row r="117" ht="20.1" customHeight="1"/>
    <row r="118" ht="20.1" customHeight="1"/>
    <row r="119" ht="20.1" customHeight="1"/>
    <row r="120" ht="20.1" customHeight="1"/>
    <row r="121" ht="20.1" customHeight="1"/>
    <row r="122" ht="20.1" customHeight="1"/>
  </sheetData>
  <mergeCells count="2">
    <mergeCell ref="A1:F1"/>
    <mergeCell ref="A21:D21"/>
  </mergeCells>
  <printOptions horizontalCentered="1"/>
  <pageMargins left="0.71" right="0.71" top="0.75" bottom="0.75" header="0.31" footer="0.31"/>
  <pageSetup paperSize="9" fitToHeight="200" orientation="landscape" horizontalDpi="600" verticalDpi="600"/>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pageSetUpPr fitToPage="1"/>
  </sheetPr>
  <dimension ref="A1:C131"/>
  <sheetViews>
    <sheetView zoomScaleSheetLayoutView="60" workbookViewId="0">
      <selection activeCell="A1" sqref="A1:C1"/>
    </sheetView>
  </sheetViews>
  <sheetFormatPr defaultColWidth="9" defaultRowHeight="13.5" outlineLevelCol="2"/>
  <cols>
    <col min="1" max="1" width="61" customWidth="1"/>
    <col min="2" max="3" width="30.6666666666667" customWidth="1"/>
  </cols>
  <sheetData>
    <row r="1" s="61" customFormat="1" ht="30" customHeight="1" spans="1:3">
      <c r="A1" s="46" t="s">
        <v>1705</v>
      </c>
      <c r="B1" s="46"/>
      <c r="C1" s="46"/>
    </row>
    <row r="2" ht="14.25" spans="1:3">
      <c r="A2" s="86"/>
      <c r="B2" s="87"/>
      <c r="C2" s="35" t="s">
        <v>29</v>
      </c>
    </row>
    <row r="3" s="62" customFormat="1" ht="20.1" customHeight="1" spans="1:3">
      <c r="A3" s="17" t="s">
        <v>30</v>
      </c>
      <c r="B3" s="17" t="s">
        <v>1466</v>
      </c>
      <c r="C3" s="17" t="s">
        <v>1467</v>
      </c>
    </row>
    <row r="4" s="63" customFormat="1" ht="20.1" customHeight="1" spans="1:3">
      <c r="A4" s="88" t="s">
        <v>1706</v>
      </c>
      <c r="B4" s="89">
        <v>10709</v>
      </c>
      <c r="C4" s="89">
        <v>10709</v>
      </c>
    </row>
    <row r="5" s="63" customFormat="1" ht="20.1" customHeight="1" spans="1:3">
      <c r="A5" s="88" t="s">
        <v>1707</v>
      </c>
      <c r="B5" s="89">
        <v>12106</v>
      </c>
      <c r="C5" s="89">
        <v>12106</v>
      </c>
    </row>
    <row r="6" s="63" customFormat="1" ht="20.1" customHeight="1" spans="1:3">
      <c r="A6" s="88" t="s">
        <v>1708</v>
      </c>
      <c r="B6" s="89"/>
      <c r="C6" s="89"/>
    </row>
    <row r="7" s="63" customFormat="1" ht="20.1" customHeight="1" spans="1:3">
      <c r="A7" s="88" t="s">
        <v>1709</v>
      </c>
      <c r="B7" s="89"/>
      <c r="C7" s="89"/>
    </row>
    <row r="8" s="63" customFormat="1" ht="20.1" customHeight="1" spans="1:3">
      <c r="A8" s="88" t="s">
        <v>1710</v>
      </c>
      <c r="B8" s="89"/>
      <c r="C8" s="89"/>
    </row>
    <row r="9" s="63" customFormat="1" ht="20.1" customHeight="1"/>
    <row r="10" s="63" customFormat="1" ht="20.1" customHeight="1"/>
    <row r="11" s="63" customFormat="1" ht="20.1" customHeight="1"/>
    <row r="12" s="63" customFormat="1" ht="20.1" customHeight="1"/>
    <row r="13" s="63" customFormat="1" ht="20.1" customHeight="1"/>
    <row r="14" s="63" customFormat="1" ht="20.1" customHeight="1"/>
    <row r="15" s="63" customFormat="1" ht="20.1" customHeight="1"/>
    <row r="16" s="63" customFormat="1" ht="20.1" customHeight="1"/>
    <row r="17" s="63" customFormat="1" ht="20.1" customHeight="1"/>
    <row r="18" s="63" customFormat="1" ht="20.1" customHeight="1"/>
    <row r="19" s="63" customFormat="1" ht="20.1" customHeight="1"/>
    <row r="20" s="63" customFormat="1" ht="20.1" customHeight="1"/>
    <row r="21" s="63" customFormat="1" ht="20.1" customHeight="1"/>
    <row r="22" s="63" customFormat="1" ht="20.1" customHeight="1"/>
    <row r="23" s="63" customFormat="1" ht="20.1" customHeight="1"/>
    <row r="24" s="63" customFormat="1" ht="20.1" customHeight="1"/>
    <row r="25" s="63" customFormat="1" ht="20.1" customHeight="1"/>
    <row r="26" s="63" customFormat="1" ht="20.1" customHeight="1"/>
    <row r="27" s="63" customFormat="1" ht="20.1" customHeight="1"/>
    <row r="28" s="63" customFormat="1" ht="20.1" customHeight="1"/>
    <row r="29" s="63" customFormat="1" ht="20.1" customHeight="1"/>
    <row r="30" s="63" customFormat="1" ht="20.1" customHeight="1"/>
    <row r="31" s="63" customFormat="1" ht="20.1" customHeight="1"/>
    <row r="32" s="63" customFormat="1" ht="20.1" customHeight="1"/>
    <row r="33" s="63" customFormat="1" ht="20.1" customHeight="1"/>
    <row r="34" s="63" customFormat="1" ht="20.1" customHeight="1"/>
    <row r="35" s="63" customFormat="1" ht="20.1" customHeight="1"/>
    <row r="36" s="63" customFormat="1" ht="20.1" customHeight="1"/>
    <row r="37" s="63" customFormat="1" ht="20.1" customHeight="1"/>
    <row r="38" s="63" customFormat="1" ht="20.1" customHeight="1"/>
    <row r="39" s="63" customFormat="1" ht="20.1" customHeight="1"/>
    <row r="40" s="63" customFormat="1" ht="20.1" customHeight="1"/>
    <row r="41" s="63" customFormat="1" ht="20.1" customHeight="1"/>
    <row r="42" s="63" customFormat="1" ht="20.1" customHeight="1"/>
    <row r="43" s="63" customFormat="1" ht="20.1" customHeight="1"/>
    <row r="44" s="63" customFormat="1" ht="20.1" customHeight="1"/>
    <row r="45" s="63" customFormat="1" ht="20.1" customHeight="1"/>
    <row r="46" s="63" customFormat="1" ht="20.1" customHeight="1"/>
    <row r="47" s="63" customFormat="1" ht="20.1" customHeight="1"/>
    <row r="48" s="63" customFormat="1" ht="20.1" customHeight="1"/>
    <row r="49" s="63" customFormat="1" ht="20.1" customHeight="1"/>
    <row r="50" s="63" customFormat="1" ht="20.1" customHeight="1"/>
    <row r="51" s="63" customFormat="1" ht="20.1" customHeight="1"/>
    <row r="52" s="63" customFormat="1" ht="20.1" customHeight="1"/>
    <row r="53" s="63" customFormat="1" ht="20.1" customHeight="1"/>
    <row r="54" s="63" customFormat="1" ht="20.1" customHeight="1"/>
    <row r="55" s="63" customFormat="1" ht="20.1" customHeight="1"/>
    <row r="56" s="63" customFormat="1" ht="20.1" customHeight="1"/>
    <row r="57" s="63" customFormat="1" ht="20.1" customHeight="1"/>
    <row r="58" s="63" customFormat="1" ht="20.1" customHeight="1"/>
    <row r="59" s="63" customFormat="1" ht="20.1" customHeight="1"/>
    <row r="60" s="63" customFormat="1" ht="20.1" customHeight="1"/>
    <row r="61" s="63" customFormat="1" ht="20.1" customHeight="1"/>
    <row r="62" s="63" customFormat="1" ht="20.1" customHeight="1"/>
    <row r="63" s="63" customFormat="1" ht="20.1" customHeight="1"/>
    <row r="64" s="63" customFormat="1" ht="20.1" customHeight="1"/>
    <row r="65" s="63" customFormat="1" ht="20.1" customHeight="1"/>
    <row r="66" s="63" customFormat="1" ht="20.1" customHeight="1"/>
    <row r="67" s="63" customFormat="1" ht="20.1" customHeight="1"/>
    <row r="68" s="63" customFormat="1" ht="20.1" customHeight="1"/>
    <row r="69" s="63" customFormat="1" ht="20.1" customHeight="1"/>
    <row r="70" s="63" customFormat="1" ht="20.1" customHeight="1"/>
    <row r="71" s="63" customFormat="1" ht="20.1" customHeight="1"/>
    <row r="72" s="63" customFormat="1" ht="20.1" customHeight="1"/>
    <row r="73" s="63" customFormat="1" ht="20.1" customHeight="1"/>
    <row r="74" s="63" customFormat="1" ht="20.1" customHeight="1"/>
    <row r="75" s="63" customFormat="1" ht="20.1" customHeight="1"/>
    <row r="76" s="63" customFormat="1" ht="20.1" customHeight="1"/>
    <row r="77" s="63" customFormat="1" ht="20.1" customHeight="1"/>
    <row r="78" s="63" customFormat="1" ht="20.1" customHeight="1"/>
    <row r="79" s="63" customFormat="1" ht="20.1" customHeight="1"/>
    <row r="80" s="63" customFormat="1" ht="20.1" customHeight="1"/>
    <row r="81" s="63" customFormat="1" ht="20.1" customHeight="1"/>
    <row r="82" s="63" customFormat="1" ht="20.1" customHeight="1"/>
    <row r="83" s="63" customFormat="1" ht="20.1" customHeight="1"/>
    <row r="84" s="63" customFormat="1" ht="20.1" customHeight="1"/>
    <row r="85" s="63" customFormat="1" ht="20.1" customHeight="1"/>
    <row r="86" s="63" customFormat="1" ht="20.1" customHeight="1"/>
    <row r="87" s="63" customFormat="1" ht="20.1" customHeight="1"/>
    <row r="88" s="63" customFormat="1" ht="20.1" customHeight="1"/>
    <row r="89" s="63" customFormat="1" ht="20.1" customHeight="1"/>
    <row r="90" s="63" customFormat="1" ht="20.1" customHeight="1"/>
    <row r="91" s="63" customFormat="1" ht="20.1" customHeight="1"/>
    <row r="92" s="63" customFormat="1" ht="20.1" customHeight="1"/>
    <row r="93" s="63" customFormat="1" ht="20.1" customHeight="1"/>
    <row r="94" s="63" customFormat="1" ht="20.1" customHeight="1"/>
    <row r="95" s="63" customFormat="1" ht="20.1" customHeight="1"/>
    <row r="96" s="63" customFormat="1" ht="20.1" customHeight="1"/>
    <row r="97" s="63" customFormat="1" ht="20.1" customHeight="1"/>
    <row r="98" s="63" customFormat="1" ht="20.1" customHeight="1"/>
    <row r="99" s="63" customFormat="1" ht="20.1" customHeight="1"/>
    <row r="100" s="63" customFormat="1" ht="20.1" customHeight="1"/>
    <row r="101" s="63" customFormat="1" ht="20.1" customHeight="1"/>
    <row r="102" s="63" customFormat="1" ht="20.1" customHeight="1"/>
    <row r="103" s="63" customFormat="1" ht="20.1" customHeight="1"/>
    <row r="104" s="63" customFormat="1" ht="20.1" customHeight="1"/>
    <row r="105" s="63" customFormat="1" ht="20.1" customHeight="1"/>
    <row r="106" s="63" customFormat="1" ht="20.1" customHeight="1"/>
    <row r="107" s="63" customFormat="1" ht="20.1" customHeight="1"/>
    <row r="108" s="63" customFormat="1" ht="20.1" customHeight="1"/>
    <row r="109" s="63" customFormat="1" ht="20.1" customHeight="1"/>
    <row r="110" s="63" customFormat="1" ht="20.1" customHeight="1"/>
    <row r="111" s="63" customFormat="1" ht="20.1" customHeight="1"/>
    <row r="112" s="63" customFormat="1" ht="20.1" customHeight="1"/>
    <row r="113" s="63" customFormat="1" ht="20.1" customHeight="1"/>
    <row r="114" s="63" customFormat="1" ht="20.1" customHeight="1"/>
    <row r="115" s="63" customFormat="1" ht="20.1" customHeight="1"/>
    <row r="116" s="63" customFormat="1" ht="20.1" customHeight="1"/>
    <row r="117" s="63" customFormat="1" ht="20.1" customHeight="1"/>
    <row r="118" s="63" customFormat="1" ht="20.1" customHeight="1"/>
    <row r="119" s="63" customFormat="1" ht="20.1" customHeight="1"/>
    <row r="120" s="63" customFormat="1" ht="20.1" customHeight="1"/>
    <row r="121" s="63" customFormat="1" ht="20.1" customHeight="1"/>
    <row r="122" ht="20.1" customHeight="1"/>
    <row r="123" ht="20.1" customHeight="1"/>
    <row r="124" ht="20.1" customHeight="1"/>
    <row r="125" ht="20.1" customHeight="1"/>
    <row r="126" ht="20.1" customHeight="1"/>
    <row r="127" ht="20.1" customHeight="1"/>
    <row r="128" ht="20.1" customHeight="1"/>
    <row r="129" ht="20.1" customHeight="1"/>
    <row r="130" ht="20.1" customHeight="1"/>
    <row r="131" ht="20.1" customHeight="1"/>
  </sheetData>
  <mergeCells count="1">
    <mergeCell ref="A1:C1"/>
  </mergeCells>
  <printOptions horizontalCentered="1"/>
  <pageMargins left="0.71" right="0.71" top="0.75" bottom="0.75" header="0.31" footer="0.31"/>
  <pageSetup paperSize="9" fitToHeight="200" orientation="landscape" horizontalDpi="600" verticalDpi="600"/>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pageSetUpPr fitToPage="1"/>
  </sheetPr>
  <dimension ref="A1:D131"/>
  <sheetViews>
    <sheetView zoomScaleSheetLayoutView="60" workbookViewId="0">
      <selection activeCell="A1" sqref="A1:D1"/>
    </sheetView>
  </sheetViews>
  <sheetFormatPr defaultColWidth="9" defaultRowHeight="13.5" outlineLevelCol="3"/>
  <cols>
    <col min="1" max="1" width="41.6666666666667"/>
    <col min="2" max="3" width="14.6666666666667" style="64" customWidth="1"/>
    <col min="4" max="4" width="20.4416666666667" customWidth="1"/>
  </cols>
  <sheetData>
    <row r="1" s="61" customFormat="1" ht="30" customHeight="1" spans="1:4">
      <c r="A1" s="46" t="s">
        <v>23</v>
      </c>
      <c r="B1" s="46"/>
      <c r="C1" s="46"/>
      <c r="D1" s="46"/>
    </row>
    <row r="2" ht="14.25" spans="1:4">
      <c r="A2" s="68"/>
      <c r="B2" s="69"/>
      <c r="C2" s="69"/>
      <c r="D2" s="35" t="s">
        <v>29</v>
      </c>
    </row>
    <row r="3" s="62" customFormat="1" ht="20.1" customHeight="1" spans="1:4">
      <c r="A3" s="70" t="s">
        <v>1711</v>
      </c>
      <c r="B3" s="51" t="s">
        <v>1497</v>
      </c>
      <c r="C3" s="52" t="s">
        <v>1343</v>
      </c>
      <c r="D3" s="51" t="s">
        <v>1498</v>
      </c>
    </row>
    <row r="4" s="63" customFormat="1" ht="20.1" customHeight="1" spans="1:4">
      <c r="A4" s="71" t="s">
        <v>95</v>
      </c>
      <c r="B4" s="72"/>
      <c r="C4" s="72"/>
      <c r="D4" s="73"/>
    </row>
    <row r="5" s="63" customFormat="1" ht="20.1" customHeight="1" spans="1:4">
      <c r="A5" s="74" t="s">
        <v>1712</v>
      </c>
      <c r="B5" s="72"/>
      <c r="C5" s="72"/>
      <c r="D5" s="75"/>
    </row>
    <row r="6" s="63" customFormat="1" ht="20.1" customHeight="1" spans="1:4">
      <c r="A6" s="76" t="s">
        <v>1713</v>
      </c>
      <c r="B6" s="77"/>
      <c r="C6" s="77"/>
      <c r="D6" s="75"/>
    </row>
    <row r="7" s="63" customFormat="1" ht="20.1" customHeight="1" spans="1:4">
      <c r="A7" s="76" t="s">
        <v>1714</v>
      </c>
      <c r="B7" s="77"/>
      <c r="C7" s="77"/>
      <c r="D7" s="75"/>
    </row>
    <row r="8" s="63" customFormat="1" ht="20.1" customHeight="1" spans="1:4">
      <c r="A8" s="76" t="s">
        <v>1715</v>
      </c>
      <c r="B8" s="77"/>
      <c r="C8" s="78"/>
      <c r="D8" s="79"/>
    </row>
    <row r="9" s="63" customFormat="1" ht="20.1" customHeight="1" spans="1:4">
      <c r="A9" s="76" t="s">
        <v>1716</v>
      </c>
      <c r="B9" s="77"/>
      <c r="C9" s="77"/>
      <c r="D9" s="79"/>
    </row>
    <row r="10" s="63" customFormat="1" ht="20.1" customHeight="1" spans="1:4">
      <c r="A10" s="76" t="s">
        <v>1717</v>
      </c>
      <c r="B10" s="77"/>
      <c r="C10" s="77"/>
      <c r="D10" s="79"/>
    </row>
    <row r="11" s="63" customFormat="1" ht="20.1" customHeight="1" spans="1:4">
      <c r="A11" s="76" t="s">
        <v>1718</v>
      </c>
      <c r="B11" s="77"/>
      <c r="C11" s="77"/>
      <c r="D11" s="79"/>
    </row>
    <row r="12" s="63" customFormat="1" ht="20.1" customHeight="1" spans="1:4">
      <c r="A12" s="76" t="s">
        <v>1719</v>
      </c>
      <c r="B12" s="77"/>
      <c r="C12" s="77"/>
      <c r="D12" s="79"/>
    </row>
    <row r="13" s="63" customFormat="1" ht="20.1" customHeight="1" spans="1:4">
      <c r="A13" s="76" t="s">
        <v>1720</v>
      </c>
      <c r="B13" s="77"/>
      <c r="C13" s="77"/>
      <c r="D13" s="79"/>
    </row>
    <row r="14" s="63" customFormat="1" ht="20.1" customHeight="1" spans="1:4">
      <c r="A14" s="76" t="s">
        <v>1721</v>
      </c>
      <c r="B14" s="77"/>
      <c r="C14" s="78"/>
      <c r="D14" s="79"/>
    </row>
    <row r="15" s="63" customFormat="1" ht="20.1" customHeight="1" spans="1:4">
      <c r="A15" s="76" t="s">
        <v>1722</v>
      </c>
      <c r="B15" s="77"/>
      <c r="C15" s="77"/>
      <c r="D15" s="79"/>
    </row>
    <row r="16" s="63" customFormat="1" ht="20.1" customHeight="1" spans="1:4">
      <c r="A16" s="76" t="s">
        <v>1723</v>
      </c>
      <c r="B16" s="77"/>
      <c r="C16" s="77"/>
      <c r="D16" s="79"/>
    </row>
    <row r="17" s="63" customFormat="1" ht="20.1" customHeight="1" spans="1:4">
      <c r="A17" s="76" t="s">
        <v>1724</v>
      </c>
      <c r="B17" s="77"/>
      <c r="C17" s="78"/>
      <c r="D17" s="79"/>
    </row>
    <row r="18" s="63" customFormat="1" ht="20.1" customHeight="1" spans="1:4">
      <c r="A18" s="76" t="s">
        <v>1725</v>
      </c>
      <c r="B18" s="77"/>
      <c r="C18" s="77"/>
      <c r="D18" s="79"/>
    </row>
    <row r="19" s="63" customFormat="1" ht="20.1" customHeight="1" spans="1:4">
      <c r="A19" s="76" t="s">
        <v>1726</v>
      </c>
      <c r="B19" s="77"/>
      <c r="C19" s="78"/>
      <c r="D19" s="79"/>
    </row>
    <row r="20" s="63" customFormat="1" ht="20.1" customHeight="1" spans="1:4">
      <c r="A20" s="76" t="s">
        <v>1727</v>
      </c>
      <c r="B20" s="77"/>
      <c r="C20" s="78"/>
      <c r="D20" s="79"/>
    </row>
    <row r="21" s="63" customFormat="1" ht="20.1" customHeight="1" spans="1:4">
      <c r="A21" s="76" t="s">
        <v>1728</v>
      </c>
      <c r="B21" s="77"/>
      <c r="C21" s="78"/>
      <c r="D21" s="79"/>
    </row>
    <row r="22" s="63" customFormat="1" ht="20.1" customHeight="1" spans="1:4">
      <c r="A22" s="76" t="s">
        <v>1729</v>
      </c>
      <c r="B22" s="77"/>
      <c r="C22" s="78"/>
      <c r="D22" s="79"/>
    </row>
    <row r="23" s="63" customFormat="1" ht="20.1" customHeight="1" spans="1:4">
      <c r="A23" s="76" t="s">
        <v>1730</v>
      </c>
      <c r="B23" s="77"/>
      <c r="C23" s="77"/>
      <c r="D23" s="79"/>
    </row>
    <row r="24" s="63" customFormat="1" ht="20.1" customHeight="1" spans="1:4">
      <c r="A24" s="76" t="s">
        <v>1731</v>
      </c>
      <c r="B24" s="77"/>
      <c r="C24" s="77"/>
      <c r="D24" s="79"/>
    </row>
    <row r="25" s="63" customFormat="1" ht="20.1" customHeight="1" spans="1:4">
      <c r="A25" s="76" t="s">
        <v>1732</v>
      </c>
      <c r="B25" s="77"/>
      <c r="C25" s="77"/>
      <c r="D25" s="79"/>
    </row>
    <row r="26" s="63" customFormat="1" ht="20.1" customHeight="1" spans="1:4">
      <c r="A26" s="76" t="s">
        <v>1733</v>
      </c>
      <c r="B26" s="77"/>
      <c r="C26" s="78"/>
      <c r="D26" s="79"/>
    </row>
    <row r="27" s="63" customFormat="1" ht="20.1" customHeight="1" spans="1:4">
      <c r="A27" s="76" t="s">
        <v>1734</v>
      </c>
      <c r="B27" s="77"/>
      <c r="C27" s="77"/>
      <c r="D27" s="79"/>
    </row>
    <row r="28" s="63" customFormat="1" ht="20.1" customHeight="1" spans="1:4">
      <c r="A28" s="80" t="s">
        <v>1735</v>
      </c>
      <c r="B28" s="77"/>
      <c r="C28" s="78"/>
      <c r="D28" s="79"/>
    </row>
    <row r="29" s="63" customFormat="1" ht="20.1" customHeight="1" spans="1:4">
      <c r="A29" s="76" t="s">
        <v>1736</v>
      </c>
      <c r="B29" s="77"/>
      <c r="C29" s="78"/>
      <c r="D29" s="79"/>
    </row>
    <row r="30" s="63" customFormat="1" ht="20.1" customHeight="1" spans="1:4">
      <c r="A30" s="76" t="s">
        <v>1737</v>
      </c>
      <c r="B30" s="77"/>
      <c r="C30" s="78"/>
      <c r="D30" s="79"/>
    </row>
    <row r="31" s="63" customFormat="1" ht="20.1" customHeight="1" spans="1:4">
      <c r="A31" s="76" t="s">
        <v>1738</v>
      </c>
      <c r="B31" s="77"/>
      <c r="C31" s="77"/>
      <c r="D31" s="79"/>
    </row>
    <row r="32" s="63" customFormat="1" ht="20.1" customHeight="1" spans="1:4">
      <c r="A32" s="76" t="s">
        <v>1739</v>
      </c>
      <c r="B32" s="77"/>
      <c r="C32" s="78"/>
      <c r="D32" s="79"/>
    </row>
    <row r="33" s="63" customFormat="1" ht="20.1" customHeight="1" spans="1:4">
      <c r="A33" s="76" t="s">
        <v>1740</v>
      </c>
      <c r="B33" s="77"/>
      <c r="C33" s="78"/>
      <c r="D33" s="79"/>
    </row>
    <row r="34" s="63" customFormat="1" ht="20.1" customHeight="1" spans="1:4">
      <c r="A34" s="76" t="s">
        <v>1741</v>
      </c>
      <c r="B34" s="77"/>
      <c r="C34" s="78"/>
      <c r="D34" s="79"/>
    </row>
    <row r="35" s="63" customFormat="1" ht="20.1" customHeight="1" spans="1:4">
      <c r="A35" s="76" t="s">
        <v>1742</v>
      </c>
      <c r="B35" s="77"/>
      <c r="C35" s="78"/>
      <c r="D35" s="79"/>
    </row>
    <row r="36" s="63" customFormat="1" ht="20.1" customHeight="1" spans="1:4">
      <c r="A36" s="76" t="s">
        <v>1743</v>
      </c>
      <c r="B36" s="77"/>
      <c r="C36" s="78"/>
      <c r="D36" s="79"/>
    </row>
    <row r="37" s="63" customFormat="1" ht="20.1" customHeight="1" spans="1:4">
      <c r="A37" s="74" t="s">
        <v>1744</v>
      </c>
      <c r="B37" s="72"/>
      <c r="C37" s="72"/>
      <c r="D37" s="75"/>
    </row>
    <row r="38" s="63" customFormat="1" ht="20.1" customHeight="1" spans="1:4">
      <c r="A38" s="76" t="s">
        <v>1745</v>
      </c>
      <c r="B38" s="77"/>
      <c r="C38" s="77"/>
      <c r="D38" s="79"/>
    </row>
    <row r="39" s="63" customFormat="1" ht="20.1" customHeight="1" spans="1:4">
      <c r="A39" s="76" t="s">
        <v>1746</v>
      </c>
      <c r="B39" s="77"/>
      <c r="C39" s="77"/>
      <c r="D39" s="79"/>
    </row>
    <row r="40" s="63" customFormat="1" ht="20.1" customHeight="1" spans="1:4">
      <c r="A40" s="76" t="s">
        <v>1747</v>
      </c>
      <c r="B40" s="77"/>
      <c r="C40" s="77"/>
      <c r="D40" s="79"/>
    </row>
    <row r="41" s="63" customFormat="1" ht="20.1" customHeight="1" spans="1:4">
      <c r="A41" s="74" t="s">
        <v>1748</v>
      </c>
      <c r="B41" s="81"/>
      <c r="C41" s="72"/>
      <c r="D41" s="75"/>
    </row>
    <row r="42" s="63" customFormat="1" ht="20.1" customHeight="1" spans="1:4">
      <c r="A42" s="76" t="s">
        <v>1749</v>
      </c>
      <c r="B42" s="82"/>
      <c r="C42" s="77"/>
      <c r="D42" s="75"/>
    </row>
    <row r="43" s="63" customFormat="1" ht="20.1" customHeight="1" spans="1:4">
      <c r="A43" s="76" t="s">
        <v>1750</v>
      </c>
      <c r="B43" s="77"/>
      <c r="C43" s="78"/>
      <c r="D43" s="75"/>
    </row>
    <row r="44" s="63" customFormat="1" ht="20.1" customHeight="1" spans="1:4">
      <c r="A44" s="76" t="s">
        <v>1751</v>
      </c>
      <c r="B44" s="83"/>
      <c r="C44" s="78"/>
      <c r="D44" s="79"/>
    </row>
    <row r="45" s="63" customFormat="1" ht="20.1" customHeight="1" spans="1:4">
      <c r="A45" s="74" t="s">
        <v>1752</v>
      </c>
      <c r="B45" s="81"/>
      <c r="C45" s="72"/>
      <c r="D45" s="75"/>
    </row>
    <row r="46" s="63" customFormat="1" ht="20.1" customHeight="1" spans="1:4">
      <c r="A46" s="76" t="s">
        <v>1753</v>
      </c>
      <c r="B46" s="84"/>
      <c r="C46" s="77"/>
      <c r="D46" s="75"/>
    </row>
    <row r="47" s="63" customFormat="1" ht="20.1" customHeight="1" spans="1:4">
      <c r="A47" s="76" t="s">
        <v>1754</v>
      </c>
      <c r="B47" s="77"/>
      <c r="C47" s="78"/>
      <c r="D47" s="75"/>
    </row>
    <row r="48" s="63" customFormat="1" ht="20.1" customHeight="1" spans="1:4">
      <c r="A48" s="76" t="s">
        <v>1755</v>
      </c>
      <c r="B48" s="84"/>
      <c r="C48" s="77"/>
      <c r="D48" s="75"/>
    </row>
    <row r="49" s="63" customFormat="1" ht="20.1" customHeight="1" spans="1:4">
      <c r="A49" s="74" t="s">
        <v>1756</v>
      </c>
      <c r="B49" s="77"/>
      <c r="C49" s="77"/>
      <c r="D49" s="75"/>
    </row>
    <row r="50" s="63" customFormat="1" ht="20.1" customHeight="1" spans="1:4">
      <c r="A50" s="85" t="s">
        <v>1757</v>
      </c>
      <c r="B50" s="77"/>
      <c r="C50" s="77"/>
      <c r="D50" s="75"/>
    </row>
    <row r="51" s="63" customFormat="1" ht="20.1" customHeight="1" spans="1:4">
      <c r="A51" s="74" t="s">
        <v>1758</v>
      </c>
      <c r="B51" s="72"/>
      <c r="C51" s="72"/>
      <c r="D51" s="75"/>
    </row>
    <row r="52" s="63" customFormat="1" ht="20.1" customHeight="1" spans="1:4">
      <c r="A52" s="56" t="s">
        <v>1759</v>
      </c>
      <c r="B52" s="72">
        <v>0</v>
      </c>
      <c r="C52" s="72">
        <v>0</v>
      </c>
      <c r="D52" s="75">
        <v>0</v>
      </c>
    </row>
    <row r="53" s="63" customFormat="1" ht="20.1" customHeight="1" spans="1:4">
      <c r="A53" s="66" t="s">
        <v>1760</v>
      </c>
      <c r="B53" s="78"/>
      <c r="C53" s="77"/>
      <c r="D53" s="75"/>
    </row>
    <row r="54" s="63" customFormat="1" ht="20.1" customHeight="1" spans="1:4">
      <c r="A54" s="66" t="s">
        <v>1534</v>
      </c>
      <c r="B54" s="78"/>
      <c r="C54" s="78"/>
      <c r="D54" s="79"/>
    </row>
    <row r="55" s="63" customFormat="1" ht="20.1" customHeight="1" spans="1:4">
      <c r="A55" s="66" t="s">
        <v>1761</v>
      </c>
      <c r="B55" s="77"/>
      <c r="C55" s="77"/>
      <c r="D55" s="75"/>
    </row>
    <row r="56" s="63" customFormat="1" ht="20.1" customHeight="1" spans="1:4">
      <c r="A56" s="56" t="s">
        <v>1762</v>
      </c>
      <c r="B56" s="72">
        <v>0</v>
      </c>
      <c r="C56" s="72">
        <v>0</v>
      </c>
      <c r="D56" s="75">
        <v>0</v>
      </c>
    </row>
    <row r="57" s="63" customFormat="1" ht="20.1" customHeight="1" spans="2:3">
      <c r="B57" s="67"/>
      <c r="C57" s="67"/>
    </row>
    <row r="58" s="63" customFormat="1" ht="20.1" customHeight="1" spans="2:3">
      <c r="B58" s="67"/>
      <c r="C58" s="67"/>
    </row>
    <row r="59" s="63" customFormat="1" ht="20.1" customHeight="1" spans="2:3">
      <c r="B59" s="67"/>
      <c r="C59" s="67"/>
    </row>
    <row r="60" s="63" customFormat="1" ht="20.1" customHeight="1" spans="2:3">
      <c r="B60" s="67"/>
      <c r="C60" s="67"/>
    </row>
    <row r="61" s="63" customFormat="1" ht="20.1" customHeight="1" spans="2:3">
      <c r="B61" s="67"/>
      <c r="C61" s="67"/>
    </row>
    <row r="62" s="63" customFormat="1" ht="20.1" customHeight="1" spans="2:3">
      <c r="B62" s="67"/>
      <c r="C62" s="67"/>
    </row>
    <row r="63" s="63" customFormat="1" ht="20.1" customHeight="1" spans="2:3">
      <c r="B63" s="67"/>
      <c r="C63" s="67"/>
    </row>
    <row r="64" s="63" customFormat="1" ht="20.1" customHeight="1" spans="2:3">
      <c r="B64" s="67"/>
      <c r="C64" s="67"/>
    </row>
    <row r="65" s="63" customFormat="1" ht="20.1" customHeight="1" spans="2:3">
      <c r="B65" s="67"/>
      <c r="C65" s="67"/>
    </row>
    <row r="66" s="63" customFormat="1" ht="20.1" customHeight="1" spans="2:3">
      <c r="B66" s="67"/>
      <c r="C66" s="67"/>
    </row>
    <row r="67" s="63" customFormat="1" ht="20.1" customHeight="1" spans="2:3">
      <c r="B67" s="67"/>
      <c r="C67" s="67"/>
    </row>
    <row r="68" s="63" customFormat="1" ht="20.1" customHeight="1" spans="2:3">
      <c r="B68" s="67"/>
      <c r="C68" s="67"/>
    </row>
    <row r="69" s="63" customFormat="1" ht="20.1" customHeight="1" spans="2:3">
      <c r="B69" s="67"/>
      <c r="C69" s="67"/>
    </row>
    <row r="70" s="63" customFormat="1" ht="20.1" customHeight="1" spans="2:3">
      <c r="B70" s="67"/>
      <c r="C70" s="67"/>
    </row>
    <row r="71" s="63" customFormat="1" ht="20.1" customHeight="1" spans="2:3">
      <c r="B71" s="67"/>
      <c r="C71" s="67"/>
    </row>
    <row r="72" s="63" customFormat="1" ht="20.1" customHeight="1" spans="2:3">
      <c r="B72" s="67"/>
      <c r="C72" s="67"/>
    </row>
    <row r="73" s="63" customFormat="1" ht="20.1" customHeight="1" spans="2:3">
      <c r="B73" s="67"/>
      <c r="C73" s="67"/>
    </row>
    <row r="74" s="63" customFormat="1" ht="20.1" customHeight="1" spans="2:3">
      <c r="B74" s="67"/>
      <c r="C74" s="67"/>
    </row>
    <row r="75" s="63" customFormat="1" ht="20.1" customHeight="1" spans="2:3">
      <c r="B75" s="67"/>
      <c r="C75" s="67"/>
    </row>
    <row r="76" s="63" customFormat="1" ht="20.1" customHeight="1" spans="2:3">
      <c r="B76" s="67"/>
      <c r="C76" s="67"/>
    </row>
    <row r="77" s="63" customFormat="1" ht="20.1" customHeight="1" spans="2:3">
      <c r="B77" s="67"/>
      <c r="C77" s="67"/>
    </row>
    <row r="78" s="63" customFormat="1" ht="20.1" customHeight="1" spans="2:3">
      <c r="B78" s="67"/>
      <c r="C78" s="67"/>
    </row>
    <row r="79" s="63" customFormat="1" ht="20.1" customHeight="1" spans="2:3">
      <c r="B79" s="67"/>
      <c r="C79" s="67"/>
    </row>
    <row r="80" s="63" customFormat="1" ht="20.1" customHeight="1" spans="2:3">
      <c r="B80" s="67"/>
      <c r="C80" s="67"/>
    </row>
    <row r="81" s="63" customFormat="1" ht="20.1" customHeight="1" spans="2:3">
      <c r="B81" s="67"/>
      <c r="C81" s="67"/>
    </row>
    <row r="82" s="63" customFormat="1" ht="20.1" customHeight="1" spans="2:3">
      <c r="B82" s="67"/>
      <c r="C82" s="67"/>
    </row>
    <row r="83" s="63" customFormat="1" ht="20.1" customHeight="1" spans="2:3">
      <c r="B83" s="67"/>
      <c r="C83" s="67"/>
    </row>
    <row r="84" s="63" customFormat="1" ht="20.1" customHeight="1" spans="2:3">
      <c r="B84" s="67"/>
      <c r="C84" s="67"/>
    </row>
    <row r="85" s="63" customFormat="1" ht="20.1" customHeight="1" spans="2:3">
      <c r="B85" s="67"/>
      <c r="C85" s="67"/>
    </row>
    <row r="86" s="63" customFormat="1" ht="20.1" customHeight="1" spans="2:3">
      <c r="B86" s="67"/>
      <c r="C86" s="67"/>
    </row>
    <row r="87" s="63" customFormat="1" ht="20.1" customHeight="1" spans="2:3">
      <c r="B87" s="67"/>
      <c r="C87" s="67"/>
    </row>
    <row r="88" s="63" customFormat="1" ht="20.1" customHeight="1" spans="2:3">
      <c r="B88" s="67"/>
      <c r="C88" s="67"/>
    </row>
    <row r="89" s="63" customFormat="1" ht="20.1" customHeight="1" spans="2:3">
      <c r="B89" s="67"/>
      <c r="C89" s="67"/>
    </row>
    <row r="90" s="63" customFormat="1" ht="20.1" customHeight="1" spans="2:3">
      <c r="B90" s="67"/>
      <c r="C90" s="67"/>
    </row>
    <row r="91" s="63" customFormat="1" ht="20.1" customHeight="1" spans="2:3">
      <c r="B91" s="67"/>
      <c r="C91" s="67"/>
    </row>
    <row r="92" s="63" customFormat="1" ht="20.1" customHeight="1" spans="2:3">
      <c r="B92" s="67"/>
      <c r="C92" s="67"/>
    </row>
    <row r="93" s="63" customFormat="1" ht="20.1" customHeight="1" spans="2:3">
      <c r="B93" s="67"/>
      <c r="C93" s="67"/>
    </row>
    <row r="94" s="63" customFormat="1" ht="20.1" customHeight="1" spans="2:3">
      <c r="B94" s="67"/>
      <c r="C94" s="67"/>
    </row>
    <row r="95" s="63" customFormat="1" ht="20.1" customHeight="1" spans="2:3">
      <c r="B95" s="67"/>
      <c r="C95" s="67"/>
    </row>
    <row r="96" s="63" customFormat="1" ht="20.1" customHeight="1" spans="2:3">
      <c r="B96" s="67"/>
      <c r="C96" s="67"/>
    </row>
    <row r="97" s="63" customFormat="1" ht="20.1" customHeight="1" spans="2:3">
      <c r="B97" s="67"/>
      <c r="C97" s="67"/>
    </row>
    <row r="98" s="63" customFormat="1" ht="20.1" customHeight="1" spans="2:3">
      <c r="B98" s="67"/>
      <c r="C98" s="67"/>
    </row>
    <row r="99" s="63" customFormat="1" ht="20.1" customHeight="1" spans="2:3">
      <c r="B99" s="67"/>
      <c r="C99" s="67"/>
    </row>
    <row r="100" s="63" customFormat="1" ht="20.1" customHeight="1" spans="2:3">
      <c r="B100" s="67"/>
      <c r="C100" s="67"/>
    </row>
    <row r="101" s="63" customFormat="1" ht="20.1" customHeight="1" spans="2:3">
      <c r="B101" s="67"/>
      <c r="C101" s="67"/>
    </row>
    <row r="102" s="63" customFormat="1" ht="20.1" customHeight="1" spans="2:3">
      <c r="B102" s="67"/>
      <c r="C102" s="67"/>
    </row>
    <row r="103" s="63" customFormat="1" ht="20.1" customHeight="1" spans="2:3">
      <c r="B103" s="67"/>
      <c r="C103" s="67"/>
    </row>
    <row r="104" s="63" customFormat="1" ht="20.1" customHeight="1" spans="2:3">
      <c r="B104" s="67"/>
      <c r="C104" s="67"/>
    </row>
    <row r="105" s="63" customFormat="1" ht="20.1" customHeight="1" spans="2:3">
      <c r="B105" s="67"/>
      <c r="C105" s="67"/>
    </row>
    <row r="106" s="63" customFormat="1" ht="20.1" customHeight="1" spans="2:3">
      <c r="B106" s="67"/>
      <c r="C106" s="67"/>
    </row>
    <row r="107" s="63" customFormat="1" ht="20.1" customHeight="1" spans="2:3">
      <c r="B107" s="67"/>
      <c r="C107" s="67"/>
    </row>
    <row r="108" s="63" customFormat="1" ht="20.1" customHeight="1" spans="2:3">
      <c r="B108" s="67"/>
      <c r="C108" s="67"/>
    </row>
    <row r="109" s="63" customFormat="1" ht="20.1" customHeight="1" spans="2:3">
      <c r="B109" s="67"/>
      <c r="C109" s="67"/>
    </row>
    <row r="110" s="63" customFormat="1" ht="20.1" customHeight="1" spans="2:3">
      <c r="B110" s="67"/>
      <c r="C110" s="67"/>
    </row>
    <row r="111" s="63" customFormat="1" ht="20.1" customHeight="1" spans="2:3">
      <c r="B111" s="67"/>
      <c r="C111" s="67"/>
    </row>
    <row r="112" s="63" customFormat="1" ht="20.1" customHeight="1" spans="2:3">
      <c r="B112" s="67"/>
      <c r="C112" s="67"/>
    </row>
    <row r="113" s="63" customFormat="1" ht="20.1" customHeight="1" spans="2:3">
      <c r="B113" s="67"/>
      <c r="C113" s="67"/>
    </row>
    <row r="114" s="63" customFormat="1" ht="20.1" customHeight="1" spans="2:3">
      <c r="B114" s="67"/>
      <c r="C114" s="67"/>
    </row>
    <row r="115" s="63" customFormat="1" ht="20.1" customHeight="1" spans="2:3">
      <c r="B115" s="67"/>
      <c r="C115" s="67"/>
    </row>
    <row r="116" s="63" customFormat="1" ht="20.1" customHeight="1" spans="2:3">
      <c r="B116" s="67"/>
      <c r="C116" s="67"/>
    </row>
    <row r="117" s="63" customFormat="1" ht="20.1" customHeight="1" spans="2:3">
      <c r="B117" s="67"/>
      <c r="C117" s="67"/>
    </row>
    <row r="118" s="63" customFormat="1" ht="20.1" customHeight="1" spans="2:3">
      <c r="B118" s="67"/>
      <c r="C118" s="67"/>
    </row>
    <row r="119" s="63" customFormat="1" ht="20.1" customHeight="1" spans="2:3">
      <c r="B119" s="67"/>
      <c r="C119" s="67"/>
    </row>
    <row r="120" s="63" customFormat="1" ht="20.1" customHeight="1" spans="2:3">
      <c r="B120" s="67"/>
      <c r="C120" s="67"/>
    </row>
    <row r="121" s="63" customFormat="1" ht="20.1" customHeight="1" spans="2:3">
      <c r="B121" s="67"/>
      <c r="C121" s="67"/>
    </row>
    <row r="122" ht="20.1" customHeight="1"/>
    <row r="123" ht="20.1" customHeight="1"/>
    <row r="124" ht="20.1" customHeight="1"/>
    <row r="125" ht="20.1" customHeight="1"/>
    <row r="126" ht="20.1" customHeight="1"/>
    <row r="127" ht="20.1" customHeight="1"/>
    <row r="128" ht="20.1" customHeight="1"/>
    <row r="129" ht="20.1" customHeight="1"/>
    <row r="130" ht="20.1" customHeight="1"/>
    <row r="131" ht="20.1" customHeight="1"/>
  </sheetData>
  <mergeCells count="1">
    <mergeCell ref="A1:D1"/>
  </mergeCells>
  <conditionalFormatting sqref="D19">
    <cfRule type="cellIs" dxfId="2" priority="1" stopIfTrue="1" operator="greaterThan">
      <formula>10</formula>
    </cfRule>
    <cfRule type="cellIs" dxfId="2" priority="2" stopIfTrue="1" operator="lessThanOrEqual">
      <formula>-1</formula>
    </cfRule>
  </conditionalFormatting>
  <conditionalFormatting sqref="D3:D4">
    <cfRule type="cellIs" dxfId="3" priority="3" stopIfTrue="1" operator="lessThanOrEqual">
      <formula>-1</formula>
    </cfRule>
  </conditionalFormatting>
  <conditionalFormatting sqref="D5:D18 D20:D56">
    <cfRule type="cellIs" dxfId="2" priority="4" stopIfTrue="1" operator="greaterThan">
      <formula>10</formula>
    </cfRule>
    <cfRule type="cellIs" dxfId="2" priority="5" stopIfTrue="1" operator="lessThanOrEqual">
      <formula>-1</formula>
    </cfRule>
  </conditionalFormatting>
  <printOptions horizontalCentered="1"/>
  <pageMargins left="0.71" right="0.71" top="0.75" bottom="0.75" header="0.31" footer="0.31"/>
  <pageSetup paperSize="9" scale="96" fitToHeight="200" orientation="portrait" horizontalDpi="600" verticalDpi="600"/>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pageSetUpPr fitToPage="1"/>
  </sheetPr>
  <dimension ref="A1:D131"/>
  <sheetViews>
    <sheetView zoomScaleSheetLayoutView="60" workbookViewId="0">
      <selection activeCell="A1" sqref="A1:D1"/>
    </sheetView>
  </sheetViews>
  <sheetFormatPr defaultColWidth="9" defaultRowHeight="13.5" outlineLevelCol="3"/>
  <cols>
    <col min="1" max="1" width="48.875" customWidth="1"/>
    <col min="2" max="3" width="17.6666666666667" style="64" customWidth="1"/>
    <col min="4" max="4" width="29.3333333333333" style="64" customWidth="1"/>
  </cols>
  <sheetData>
    <row r="1" s="61" customFormat="1" ht="30" customHeight="1" spans="1:4">
      <c r="A1" s="46" t="s">
        <v>24</v>
      </c>
      <c r="B1" s="46"/>
      <c r="C1" s="46"/>
      <c r="D1" s="46"/>
    </row>
    <row r="2" ht="14.25" spans="1:4">
      <c r="A2" s="47"/>
      <c r="B2" s="48"/>
      <c r="C2" s="49"/>
      <c r="D2" s="35" t="s">
        <v>29</v>
      </c>
    </row>
    <row r="3" s="62" customFormat="1" ht="20.1" customHeight="1" spans="1:4">
      <c r="A3" s="65" t="s">
        <v>30</v>
      </c>
      <c r="B3" s="51" t="s">
        <v>1497</v>
      </c>
      <c r="C3" s="52" t="s">
        <v>1343</v>
      </c>
      <c r="D3" s="51" t="s">
        <v>1498</v>
      </c>
    </row>
    <row r="4" s="63" customFormat="1" ht="20.1" customHeight="1" spans="1:4">
      <c r="A4" s="53" t="s">
        <v>1763</v>
      </c>
      <c r="B4" s="54"/>
      <c r="C4" s="54"/>
      <c r="D4" s="55"/>
    </row>
    <row r="5" s="63" customFormat="1" ht="20.1" customHeight="1" spans="1:4">
      <c r="A5" s="53" t="s">
        <v>1764</v>
      </c>
      <c r="B5" s="54"/>
      <c r="C5" s="54"/>
      <c r="D5" s="55"/>
    </row>
    <row r="6" s="63" customFormat="1" ht="20.1" customHeight="1" spans="1:4">
      <c r="A6" s="53" t="s">
        <v>1765</v>
      </c>
      <c r="B6" s="54"/>
      <c r="C6" s="54"/>
      <c r="D6" s="55"/>
    </row>
    <row r="7" s="63" customFormat="1" ht="20.1" customHeight="1" spans="1:4">
      <c r="A7" s="53" t="s">
        <v>1766</v>
      </c>
      <c r="B7" s="54"/>
      <c r="C7" s="54"/>
      <c r="D7" s="55"/>
    </row>
    <row r="8" s="63" customFormat="1" ht="20.1" customHeight="1" spans="1:4">
      <c r="A8" s="53" t="s">
        <v>1767</v>
      </c>
      <c r="B8" s="54"/>
      <c r="C8" s="54"/>
      <c r="D8" s="55"/>
    </row>
    <row r="9" s="63" customFormat="1" ht="20.1" customHeight="1" spans="1:4">
      <c r="A9" s="53" t="s">
        <v>1768</v>
      </c>
      <c r="B9" s="54"/>
      <c r="C9" s="54"/>
      <c r="D9" s="55"/>
    </row>
    <row r="10" s="63" customFormat="1" ht="20.1" customHeight="1" spans="1:4">
      <c r="A10" s="56" t="s">
        <v>1769</v>
      </c>
      <c r="B10" s="57">
        <v>0</v>
      </c>
      <c r="C10" s="57">
        <v>0</v>
      </c>
      <c r="D10" s="58">
        <v>0</v>
      </c>
    </row>
    <row r="11" s="63" customFormat="1" ht="20.1" customHeight="1" spans="1:4">
      <c r="A11" s="66" t="s">
        <v>1770</v>
      </c>
      <c r="B11" s="54"/>
      <c r="C11" s="54"/>
      <c r="D11" s="55"/>
    </row>
    <row r="12" s="63" customFormat="1" ht="20.1" customHeight="1" spans="1:4">
      <c r="A12" s="66" t="s">
        <v>1771</v>
      </c>
      <c r="B12" s="54"/>
      <c r="C12" s="54"/>
      <c r="D12" s="55"/>
    </row>
    <row r="13" s="63" customFormat="1" ht="20.1" customHeight="1" spans="1:4">
      <c r="A13" s="66" t="s">
        <v>1772</v>
      </c>
      <c r="B13" s="54"/>
      <c r="C13" s="54"/>
      <c r="D13" s="55"/>
    </row>
    <row r="14" s="63" customFormat="1" ht="20.1" customHeight="1" spans="1:4">
      <c r="A14" s="56" t="s">
        <v>1773</v>
      </c>
      <c r="B14" s="57">
        <v>0</v>
      </c>
      <c r="C14" s="57">
        <v>0</v>
      </c>
      <c r="D14" s="58">
        <v>0</v>
      </c>
    </row>
    <row r="15" s="63" customFormat="1" ht="20.1" customHeight="1" spans="2:4">
      <c r="B15" s="67"/>
      <c r="C15" s="67"/>
      <c r="D15" s="67"/>
    </row>
    <row r="16" s="63" customFormat="1" ht="20.1" customHeight="1" spans="2:4">
      <c r="B16" s="67"/>
      <c r="C16" s="67"/>
      <c r="D16" s="67"/>
    </row>
    <row r="17" s="63" customFormat="1" ht="20.1" customHeight="1" spans="2:4">
      <c r="B17" s="67"/>
      <c r="C17" s="67"/>
      <c r="D17" s="67"/>
    </row>
    <row r="18" s="63" customFormat="1" ht="20.1" customHeight="1" spans="2:4">
      <c r="B18" s="67"/>
      <c r="C18" s="67"/>
      <c r="D18" s="67"/>
    </row>
    <row r="19" s="63" customFormat="1" ht="20.1" customHeight="1" spans="2:4">
      <c r="B19" s="67"/>
      <c r="C19" s="67"/>
      <c r="D19" s="67"/>
    </row>
    <row r="20" s="63" customFormat="1" ht="20.1" customHeight="1" spans="2:4">
      <c r="B20" s="67"/>
      <c r="C20" s="67"/>
      <c r="D20" s="67"/>
    </row>
    <row r="21" s="63" customFormat="1" ht="20.1" customHeight="1" spans="2:4">
      <c r="B21" s="67"/>
      <c r="C21" s="67"/>
      <c r="D21" s="67"/>
    </row>
    <row r="22" s="63" customFormat="1" ht="20.1" customHeight="1" spans="2:4">
      <c r="B22" s="67"/>
      <c r="C22" s="67"/>
      <c r="D22" s="67"/>
    </row>
    <row r="23" s="63" customFormat="1" ht="20.1" customHeight="1" spans="2:4">
      <c r="B23" s="67"/>
      <c r="C23" s="67"/>
      <c r="D23" s="67"/>
    </row>
    <row r="24" s="63" customFormat="1" ht="20.1" customHeight="1" spans="2:4">
      <c r="B24" s="67"/>
      <c r="C24" s="67"/>
      <c r="D24" s="67"/>
    </row>
    <row r="25" s="63" customFormat="1" ht="20.1" customHeight="1" spans="2:4">
      <c r="B25" s="67"/>
      <c r="C25" s="67"/>
      <c r="D25" s="67"/>
    </row>
    <row r="26" s="63" customFormat="1" ht="20.1" customHeight="1" spans="2:4">
      <c r="B26" s="67"/>
      <c r="C26" s="67"/>
      <c r="D26" s="67"/>
    </row>
    <row r="27" s="63" customFormat="1" ht="20.1" customHeight="1" spans="2:4">
      <c r="B27" s="67"/>
      <c r="C27" s="67"/>
      <c r="D27" s="67"/>
    </row>
    <row r="28" s="63" customFormat="1" ht="20.1" customHeight="1" spans="2:4">
      <c r="B28" s="67"/>
      <c r="C28" s="67"/>
      <c r="D28" s="67"/>
    </row>
    <row r="29" s="63" customFormat="1" ht="20.1" customHeight="1" spans="2:4">
      <c r="B29" s="67"/>
      <c r="C29" s="67"/>
      <c r="D29" s="67"/>
    </row>
    <row r="30" s="63" customFormat="1" ht="20.1" customHeight="1" spans="2:4">
      <c r="B30" s="67"/>
      <c r="C30" s="67"/>
      <c r="D30" s="67"/>
    </row>
    <row r="31" s="63" customFormat="1" ht="20.1" customHeight="1" spans="2:4">
      <c r="B31" s="67"/>
      <c r="C31" s="67"/>
      <c r="D31" s="67"/>
    </row>
    <row r="32" s="63" customFormat="1" ht="20.1" customHeight="1" spans="2:4">
      <c r="B32" s="67"/>
      <c r="C32" s="67"/>
      <c r="D32" s="67"/>
    </row>
    <row r="33" s="63" customFormat="1" ht="20.1" customHeight="1" spans="2:4">
      <c r="B33" s="67"/>
      <c r="C33" s="67"/>
      <c r="D33" s="67"/>
    </row>
    <row r="34" s="63" customFormat="1" ht="20.1" customHeight="1" spans="2:4">
      <c r="B34" s="67"/>
      <c r="C34" s="67"/>
      <c r="D34" s="67"/>
    </row>
    <row r="35" s="63" customFormat="1" ht="20.1" customHeight="1" spans="2:4">
      <c r="B35" s="67"/>
      <c r="C35" s="67"/>
      <c r="D35" s="67"/>
    </row>
    <row r="36" s="63" customFormat="1" ht="20.1" customHeight="1" spans="2:4">
      <c r="B36" s="67"/>
      <c r="C36" s="67"/>
      <c r="D36" s="67"/>
    </row>
    <row r="37" s="63" customFormat="1" ht="20.1" customHeight="1" spans="2:4">
      <c r="B37" s="67"/>
      <c r="C37" s="67"/>
      <c r="D37" s="67"/>
    </row>
    <row r="38" s="63" customFormat="1" ht="20.1" customHeight="1" spans="2:4">
      <c r="B38" s="67"/>
      <c r="C38" s="67"/>
      <c r="D38" s="67"/>
    </row>
    <row r="39" s="63" customFormat="1" ht="20.1" customHeight="1" spans="2:4">
      <c r="B39" s="67"/>
      <c r="C39" s="67"/>
      <c r="D39" s="67"/>
    </row>
    <row r="40" s="63" customFormat="1" ht="20.1" customHeight="1" spans="2:4">
      <c r="B40" s="67"/>
      <c r="C40" s="67"/>
      <c r="D40" s="67"/>
    </row>
    <row r="41" s="63" customFormat="1" ht="20.1" customHeight="1" spans="2:4">
      <c r="B41" s="67"/>
      <c r="C41" s="67"/>
      <c r="D41" s="67"/>
    </row>
    <row r="42" s="63" customFormat="1" ht="20.1" customHeight="1" spans="2:4">
      <c r="B42" s="67"/>
      <c r="C42" s="67"/>
      <c r="D42" s="67"/>
    </row>
    <row r="43" s="63" customFormat="1" ht="20.1" customHeight="1" spans="2:4">
      <c r="B43" s="67"/>
      <c r="C43" s="67"/>
      <c r="D43" s="67"/>
    </row>
    <row r="44" s="63" customFormat="1" ht="20.1" customHeight="1" spans="2:4">
      <c r="B44" s="67"/>
      <c r="C44" s="67"/>
      <c r="D44" s="67"/>
    </row>
    <row r="45" s="63" customFormat="1" ht="20.1" customHeight="1" spans="2:4">
      <c r="B45" s="67"/>
      <c r="C45" s="67"/>
      <c r="D45" s="67"/>
    </row>
    <row r="46" s="63" customFormat="1" ht="20.1" customHeight="1" spans="2:4">
      <c r="B46" s="67"/>
      <c r="C46" s="67"/>
      <c r="D46" s="67"/>
    </row>
    <row r="47" s="63" customFormat="1" ht="20.1" customHeight="1" spans="2:4">
      <c r="B47" s="67"/>
      <c r="C47" s="67"/>
      <c r="D47" s="67"/>
    </row>
    <row r="48" s="63" customFormat="1" ht="20.1" customHeight="1" spans="2:4">
      <c r="B48" s="67"/>
      <c r="C48" s="67"/>
      <c r="D48" s="67"/>
    </row>
    <row r="49" s="63" customFormat="1" ht="20.1" customHeight="1" spans="2:4">
      <c r="B49" s="67"/>
      <c r="C49" s="67"/>
      <c r="D49" s="67"/>
    </row>
    <row r="50" s="63" customFormat="1" ht="20.1" customHeight="1" spans="2:4">
      <c r="B50" s="67"/>
      <c r="C50" s="67"/>
      <c r="D50" s="67"/>
    </row>
    <row r="51" s="63" customFormat="1" ht="20.1" customHeight="1" spans="2:4">
      <c r="B51" s="67"/>
      <c r="C51" s="67"/>
      <c r="D51" s="67"/>
    </row>
    <row r="52" s="63" customFormat="1" ht="20.1" customHeight="1" spans="2:4">
      <c r="B52" s="67"/>
      <c r="C52" s="67"/>
      <c r="D52" s="67"/>
    </row>
    <row r="53" s="63" customFormat="1" ht="20.1" customHeight="1" spans="2:4">
      <c r="B53" s="67"/>
      <c r="C53" s="67"/>
      <c r="D53" s="67"/>
    </row>
    <row r="54" s="63" customFormat="1" ht="20.1" customHeight="1" spans="2:4">
      <c r="B54" s="67"/>
      <c r="C54" s="67"/>
      <c r="D54" s="67"/>
    </row>
    <row r="55" s="63" customFormat="1" ht="20.1" customHeight="1" spans="2:4">
      <c r="B55" s="67"/>
      <c r="C55" s="67"/>
      <c r="D55" s="67"/>
    </row>
    <row r="56" s="63" customFormat="1" ht="20.1" customHeight="1" spans="2:4">
      <c r="B56" s="67"/>
      <c r="C56" s="67"/>
      <c r="D56" s="67"/>
    </row>
    <row r="57" s="63" customFormat="1" ht="20.1" customHeight="1" spans="2:4">
      <c r="B57" s="67"/>
      <c r="C57" s="67"/>
      <c r="D57" s="67"/>
    </row>
    <row r="58" s="63" customFormat="1" ht="20.1" customHeight="1" spans="2:4">
      <c r="B58" s="67"/>
      <c r="C58" s="67"/>
      <c r="D58" s="67"/>
    </row>
    <row r="59" s="63" customFormat="1" ht="20.1" customHeight="1" spans="2:4">
      <c r="B59" s="67"/>
      <c r="C59" s="67"/>
      <c r="D59" s="67"/>
    </row>
    <row r="60" s="63" customFormat="1" ht="20.1" customHeight="1" spans="2:4">
      <c r="B60" s="67"/>
      <c r="C60" s="67"/>
      <c r="D60" s="67"/>
    </row>
    <row r="61" s="63" customFormat="1" ht="20.1" customHeight="1" spans="2:4">
      <c r="B61" s="67"/>
      <c r="C61" s="67"/>
      <c r="D61" s="67"/>
    </row>
    <row r="62" s="63" customFormat="1" ht="20.1" customHeight="1" spans="2:4">
      <c r="B62" s="67"/>
      <c r="C62" s="67"/>
      <c r="D62" s="67"/>
    </row>
    <row r="63" s="63" customFormat="1" ht="20.1" customHeight="1" spans="2:4">
      <c r="B63" s="67"/>
      <c r="C63" s="67"/>
      <c r="D63" s="67"/>
    </row>
    <row r="64" s="63" customFormat="1" ht="20.1" customHeight="1" spans="2:4">
      <c r="B64" s="67"/>
      <c r="C64" s="67"/>
      <c r="D64" s="67"/>
    </row>
    <row r="65" s="63" customFormat="1" ht="20.1" customHeight="1" spans="2:4">
      <c r="B65" s="67"/>
      <c r="C65" s="67"/>
      <c r="D65" s="67"/>
    </row>
    <row r="66" s="63" customFormat="1" ht="20.1" customHeight="1" spans="2:4">
      <c r="B66" s="67"/>
      <c r="C66" s="67"/>
      <c r="D66" s="67"/>
    </row>
    <row r="67" s="63" customFormat="1" ht="20.1" customHeight="1" spans="2:4">
      <c r="B67" s="67"/>
      <c r="C67" s="67"/>
      <c r="D67" s="67"/>
    </row>
    <row r="68" s="63" customFormat="1" ht="20.1" customHeight="1" spans="2:4">
      <c r="B68" s="67"/>
      <c r="C68" s="67"/>
      <c r="D68" s="67"/>
    </row>
    <row r="69" s="63" customFormat="1" ht="20.1" customHeight="1" spans="2:4">
      <c r="B69" s="67"/>
      <c r="C69" s="67"/>
      <c r="D69" s="67"/>
    </row>
    <row r="70" s="63" customFormat="1" ht="20.1" customHeight="1" spans="2:4">
      <c r="B70" s="67"/>
      <c r="C70" s="67"/>
      <c r="D70" s="67"/>
    </row>
    <row r="71" s="63" customFormat="1" ht="20.1" customHeight="1" spans="2:4">
      <c r="B71" s="67"/>
      <c r="C71" s="67"/>
      <c r="D71" s="67"/>
    </row>
    <row r="72" s="63" customFormat="1" ht="20.1" customHeight="1" spans="2:4">
      <c r="B72" s="67"/>
      <c r="C72" s="67"/>
      <c r="D72" s="67"/>
    </row>
    <row r="73" s="63" customFormat="1" ht="20.1" customHeight="1" spans="2:4">
      <c r="B73" s="67"/>
      <c r="C73" s="67"/>
      <c r="D73" s="67"/>
    </row>
    <row r="74" s="63" customFormat="1" ht="20.1" customHeight="1" spans="2:4">
      <c r="B74" s="67"/>
      <c r="C74" s="67"/>
      <c r="D74" s="67"/>
    </row>
    <row r="75" s="63" customFormat="1" ht="20.1" customHeight="1" spans="2:4">
      <c r="B75" s="67"/>
      <c r="C75" s="67"/>
      <c r="D75" s="67"/>
    </row>
    <row r="76" s="63" customFormat="1" ht="20.1" customHeight="1" spans="2:4">
      <c r="B76" s="67"/>
      <c r="C76" s="67"/>
      <c r="D76" s="67"/>
    </row>
    <row r="77" s="63" customFormat="1" ht="20.1" customHeight="1" spans="2:4">
      <c r="B77" s="67"/>
      <c r="C77" s="67"/>
      <c r="D77" s="67"/>
    </row>
    <row r="78" s="63" customFormat="1" ht="20.1" customHeight="1" spans="2:4">
      <c r="B78" s="67"/>
      <c r="C78" s="67"/>
      <c r="D78" s="67"/>
    </row>
    <row r="79" s="63" customFormat="1" ht="20.1" customHeight="1" spans="2:4">
      <c r="B79" s="67"/>
      <c r="C79" s="67"/>
      <c r="D79" s="67"/>
    </row>
    <row r="80" s="63" customFormat="1" ht="20.1" customHeight="1" spans="2:4">
      <c r="B80" s="67"/>
      <c r="C80" s="67"/>
      <c r="D80" s="67"/>
    </row>
    <row r="81" s="63" customFormat="1" ht="20.1" customHeight="1" spans="2:4">
      <c r="B81" s="67"/>
      <c r="C81" s="67"/>
      <c r="D81" s="67"/>
    </row>
    <row r="82" s="63" customFormat="1" ht="20.1" customHeight="1" spans="2:4">
      <c r="B82" s="67"/>
      <c r="C82" s="67"/>
      <c r="D82" s="67"/>
    </row>
    <row r="83" s="63" customFormat="1" ht="20.1" customHeight="1" spans="2:4">
      <c r="B83" s="67"/>
      <c r="C83" s="67"/>
      <c r="D83" s="67"/>
    </row>
    <row r="84" s="63" customFormat="1" ht="20.1" customHeight="1" spans="2:4">
      <c r="B84" s="67"/>
      <c r="C84" s="67"/>
      <c r="D84" s="67"/>
    </row>
    <row r="85" s="63" customFormat="1" ht="20.1" customHeight="1" spans="2:4">
      <c r="B85" s="67"/>
      <c r="C85" s="67"/>
      <c r="D85" s="67"/>
    </row>
    <row r="86" s="63" customFormat="1" ht="20.1" customHeight="1" spans="2:4">
      <c r="B86" s="67"/>
      <c r="C86" s="67"/>
      <c r="D86" s="67"/>
    </row>
    <row r="87" s="63" customFormat="1" ht="20.1" customHeight="1" spans="2:4">
      <c r="B87" s="67"/>
      <c r="C87" s="67"/>
      <c r="D87" s="67"/>
    </row>
    <row r="88" s="63" customFormat="1" ht="20.1" customHeight="1" spans="2:4">
      <c r="B88" s="67"/>
      <c r="C88" s="67"/>
      <c r="D88" s="67"/>
    </row>
    <row r="89" s="63" customFormat="1" ht="20.1" customHeight="1" spans="2:4">
      <c r="B89" s="67"/>
      <c r="C89" s="67"/>
      <c r="D89" s="67"/>
    </row>
    <row r="90" s="63" customFormat="1" ht="20.1" customHeight="1" spans="2:4">
      <c r="B90" s="67"/>
      <c r="C90" s="67"/>
      <c r="D90" s="67"/>
    </row>
    <row r="91" s="63" customFormat="1" ht="20.1" customHeight="1" spans="2:4">
      <c r="B91" s="67"/>
      <c r="C91" s="67"/>
      <c r="D91" s="67"/>
    </row>
    <row r="92" s="63" customFormat="1" ht="20.1" customHeight="1" spans="2:4">
      <c r="B92" s="67"/>
      <c r="C92" s="67"/>
      <c r="D92" s="67"/>
    </row>
    <row r="93" s="63" customFormat="1" ht="20.1" customHeight="1" spans="2:4">
      <c r="B93" s="67"/>
      <c r="C93" s="67"/>
      <c r="D93" s="67"/>
    </row>
    <row r="94" s="63" customFormat="1" ht="20.1" customHeight="1" spans="2:4">
      <c r="B94" s="67"/>
      <c r="C94" s="67"/>
      <c r="D94" s="67"/>
    </row>
    <row r="95" s="63" customFormat="1" ht="20.1" customHeight="1" spans="2:4">
      <c r="B95" s="67"/>
      <c r="C95" s="67"/>
      <c r="D95" s="67"/>
    </row>
    <row r="96" s="63" customFormat="1" ht="20.1" customHeight="1" spans="2:4">
      <c r="B96" s="67"/>
      <c r="C96" s="67"/>
      <c r="D96" s="67"/>
    </row>
    <row r="97" s="63" customFormat="1" ht="20.1" customHeight="1" spans="2:4">
      <c r="B97" s="67"/>
      <c r="C97" s="67"/>
      <c r="D97" s="67"/>
    </row>
    <row r="98" s="63" customFormat="1" ht="20.1" customHeight="1" spans="2:4">
      <c r="B98" s="67"/>
      <c r="C98" s="67"/>
      <c r="D98" s="67"/>
    </row>
    <row r="99" s="63" customFormat="1" ht="20.1" customHeight="1" spans="2:4">
      <c r="B99" s="67"/>
      <c r="C99" s="67"/>
      <c r="D99" s="67"/>
    </row>
    <row r="100" s="63" customFormat="1" ht="20.1" customHeight="1" spans="2:4">
      <c r="B100" s="67"/>
      <c r="C100" s="67"/>
      <c r="D100" s="67"/>
    </row>
    <row r="101" s="63" customFormat="1" ht="20.1" customHeight="1" spans="2:4">
      <c r="B101" s="67"/>
      <c r="C101" s="67"/>
      <c r="D101" s="67"/>
    </row>
    <row r="102" s="63" customFormat="1" ht="20.1" customHeight="1" spans="2:4">
      <c r="B102" s="67"/>
      <c r="C102" s="67"/>
      <c r="D102" s="67"/>
    </row>
    <row r="103" s="63" customFormat="1" ht="20.1" customHeight="1" spans="2:4">
      <c r="B103" s="67"/>
      <c r="C103" s="67"/>
      <c r="D103" s="67"/>
    </row>
    <row r="104" s="63" customFormat="1" ht="20.1" customHeight="1" spans="2:4">
      <c r="B104" s="67"/>
      <c r="C104" s="67"/>
      <c r="D104" s="67"/>
    </row>
    <row r="105" s="63" customFormat="1" ht="20.1" customHeight="1" spans="2:4">
      <c r="B105" s="67"/>
      <c r="C105" s="67"/>
      <c r="D105" s="67"/>
    </row>
    <row r="106" s="63" customFormat="1" ht="20.1" customHeight="1" spans="2:4">
      <c r="B106" s="67"/>
      <c r="C106" s="67"/>
      <c r="D106" s="67"/>
    </row>
    <row r="107" s="63" customFormat="1" ht="20.1" customHeight="1" spans="2:4">
      <c r="B107" s="67"/>
      <c r="C107" s="67"/>
      <c r="D107" s="67"/>
    </row>
    <row r="108" s="63" customFormat="1" ht="20.1" customHeight="1" spans="2:4">
      <c r="B108" s="67"/>
      <c r="C108" s="67"/>
      <c r="D108" s="67"/>
    </row>
    <row r="109" s="63" customFormat="1" ht="20.1" customHeight="1" spans="2:4">
      <c r="B109" s="67"/>
      <c r="C109" s="67"/>
      <c r="D109" s="67"/>
    </row>
    <row r="110" s="63" customFormat="1" ht="20.1" customHeight="1" spans="2:4">
      <c r="B110" s="67"/>
      <c r="C110" s="67"/>
      <c r="D110" s="67"/>
    </row>
    <row r="111" s="63" customFormat="1" ht="20.1" customHeight="1" spans="2:4">
      <c r="B111" s="67"/>
      <c r="C111" s="67"/>
      <c r="D111" s="67"/>
    </row>
    <row r="112" s="63" customFormat="1" ht="20.1" customHeight="1" spans="2:4">
      <c r="B112" s="67"/>
      <c r="C112" s="67"/>
      <c r="D112" s="67"/>
    </row>
    <row r="113" s="63" customFormat="1" ht="20.1" customHeight="1" spans="2:4">
      <c r="B113" s="67"/>
      <c r="C113" s="67"/>
      <c r="D113" s="67"/>
    </row>
    <row r="114" s="63" customFormat="1" ht="20.1" customHeight="1" spans="2:4">
      <c r="B114" s="67"/>
      <c r="C114" s="67"/>
      <c r="D114" s="67"/>
    </row>
    <row r="115" s="63" customFormat="1" ht="20.1" customHeight="1" spans="2:4">
      <c r="B115" s="67"/>
      <c r="C115" s="67"/>
      <c r="D115" s="67"/>
    </row>
    <row r="116" s="63" customFormat="1" ht="20.1" customHeight="1" spans="2:4">
      <c r="B116" s="67"/>
      <c r="C116" s="67"/>
      <c r="D116" s="67"/>
    </row>
    <row r="117" s="63" customFormat="1" ht="20.1" customHeight="1" spans="2:4">
      <c r="B117" s="67"/>
      <c r="C117" s="67"/>
      <c r="D117" s="67"/>
    </row>
    <row r="118" s="63" customFormat="1" ht="20.1" customHeight="1" spans="2:4">
      <c r="B118" s="67"/>
      <c r="C118" s="67"/>
      <c r="D118" s="67"/>
    </row>
    <row r="119" s="63" customFormat="1" ht="20.1" customHeight="1" spans="2:4">
      <c r="B119" s="67"/>
      <c r="C119" s="67"/>
      <c r="D119" s="67"/>
    </row>
    <row r="120" s="63" customFormat="1" ht="20.1" customHeight="1" spans="2:4">
      <c r="B120" s="67"/>
      <c r="C120" s="67"/>
      <c r="D120" s="67"/>
    </row>
    <row r="121" s="63" customFormat="1" ht="20.1" customHeight="1" spans="2:4">
      <c r="B121" s="67"/>
      <c r="C121" s="67"/>
      <c r="D121" s="67"/>
    </row>
    <row r="122" ht="20.1" customHeight="1"/>
    <row r="123" ht="20.1" customHeight="1"/>
    <row r="124" ht="20.1" customHeight="1"/>
    <row r="125" ht="20.1" customHeight="1"/>
    <row r="126" ht="20.1" customHeight="1"/>
    <row r="127" ht="20.1" customHeight="1"/>
    <row r="128" ht="20.1" customHeight="1"/>
    <row r="129" ht="20.1" customHeight="1"/>
    <row r="130" ht="20.1" customHeight="1"/>
    <row r="131" ht="20.1" customHeight="1"/>
  </sheetData>
  <mergeCells count="1">
    <mergeCell ref="A1:D1"/>
  </mergeCells>
  <conditionalFormatting sqref="D3:D14">
    <cfRule type="cellIs" dxfId="3" priority="1" stopIfTrue="1" operator="lessThanOrEqual">
      <formula>-1</formula>
    </cfRule>
  </conditionalFormatting>
  <conditionalFormatting sqref="D4:D14">
    <cfRule type="cellIs" dxfId="2" priority="2" stopIfTrue="1" operator="greaterThan">
      <formula>10</formula>
    </cfRule>
    <cfRule type="cellIs" dxfId="2" priority="3" stopIfTrue="1" operator="lessThanOrEqual">
      <formula>-1</formula>
    </cfRule>
  </conditionalFormatting>
  <printOptions horizontalCentered="1"/>
  <pageMargins left="0.71" right="0.71" top="0.75" bottom="0.75" header="0.31" footer="0.31"/>
  <pageSetup paperSize="9" fitToHeight="200" orientation="landscape" horizontalDpi="600" verticalDpi="600"/>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pageSetUpPr fitToPage="1"/>
  </sheetPr>
  <dimension ref="A1:D14"/>
  <sheetViews>
    <sheetView zoomScaleSheetLayoutView="60" workbookViewId="0">
      <selection activeCell="A1" sqref="A1:D1"/>
    </sheetView>
  </sheetViews>
  <sheetFormatPr defaultColWidth="9" defaultRowHeight="13.5" outlineLevelCol="3"/>
  <cols>
    <col min="1" max="1" width="35.775" style="44" customWidth="1"/>
    <col min="2" max="2" width="21.6666666666667" style="45" customWidth="1"/>
    <col min="3" max="3" width="22.875" style="45" customWidth="1"/>
    <col min="4" max="4" width="22.1" style="45" customWidth="1"/>
    <col min="5" max="16384" width="9" style="44"/>
  </cols>
  <sheetData>
    <row r="1" ht="42.9" customHeight="1" spans="1:4">
      <c r="A1" s="46" t="s">
        <v>25</v>
      </c>
      <c r="B1" s="46"/>
      <c r="C1" s="46"/>
      <c r="D1" s="46"/>
    </row>
    <row r="2" ht="14.25" spans="1:4">
      <c r="A2" s="47"/>
      <c r="B2" s="48"/>
      <c r="C2" s="49"/>
      <c r="D2" s="35" t="s">
        <v>29</v>
      </c>
    </row>
    <row r="3" ht="27.75" customHeight="1" spans="1:4">
      <c r="A3" s="50" t="s">
        <v>1774</v>
      </c>
      <c r="B3" s="51" t="s">
        <v>1497</v>
      </c>
      <c r="C3" s="52" t="s">
        <v>1343</v>
      </c>
      <c r="D3" s="51" t="s">
        <v>1498</v>
      </c>
    </row>
    <row r="4" ht="30" customHeight="1" spans="1:4">
      <c r="A4" s="53" t="s">
        <v>1763</v>
      </c>
      <c r="B4" s="54"/>
      <c r="C4" s="54"/>
      <c r="D4" s="55"/>
    </row>
    <row r="5" ht="30" customHeight="1" spans="1:4">
      <c r="A5" s="53" t="s">
        <v>1764</v>
      </c>
      <c r="B5" s="54"/>
      <c r="C5" s="54"/>
      <c r="D5" s="55"/>
    </row>
    <row r="6" ht="30" customHeight="1" spans="1:4">
      <c r="A6" s="53" t="s">
        <v>1765</v>
      </c>
      <c r="B6" s="54"/>
      <c r="C6" s="54"/>
      <c r="D6" s="55"/>
    </row>
    <row r="7" ht="30" customHeight="1" spans="1:4">
      <c r="A7" s="53" t="s">
        <v>1766</v>
      </c>
      <c r="B7" s="54"/>
      <c r="C7" s="54"/>
      <c r="D7" s="55"/>
    </row>
    <row r="8" ht="30" customHeight="1" spans="1:4">
      <c r="A8" s="53" t="s">
        <v>1767</v>
      </c>
      <c r="B8" s="54"/>
      <c r="C8" s="54"/>
      <c r="D8" s="55"/>
    </row>
    <row r="9" ht="30" customHeight="1" spans="1:4">
      <c r="A9" s="53" t="s">
        <v>1768</v>
      </c>
      <c r="B9" s="54"/>
      <c r="C9" s="54"/>
      <c r="D9" s="55"/>
    </row>
    <row r="10" ht="30" customHeight="1" spans="1:4">
      <c r="A10" s="56" t="s">
        <v>1769</v>
      </c>
      <c r="B10" s="57">
        <v>0</v>
      </c>
      <c r="C10" s="57">
        <v>0</v>
      </c>
      <c r="D10" s="58">
        <v>0</v>
      </c>
    </row>
    <row r="11" ht="30" customHeight="1" spans="1:4">
      <c r="A11" s="59" t="s">
        <v>1770</v>
      </c>
      <c r="B11" s="54"/>
      <c r="C11" s="54"/>
      <c r="D11" s="55"/>
    </row>
    <row r="12" ht="30" customHeight="1" spans="1:4">
      <c r="A12" s="53" t="s">
        <v>1775</v>
      </c>
      <c r="B12" s="54"/>
      <c r="C12" s="54"/>
      <c r="D12" s="55"/>
    </row>
    <row r="13" ht="30" customHeight="1" spans="1:4">
      <c r="A13" s="59" t="s">
        <v>1772</v>
      </c>
      <c r="B13" s="54"/>
      <c r="C13" s="60"/>
      <c r="D13" s="55"/>
    </row>
    <row r="14" ht="30" customHeight="1" spans="1:4">
      <c r="A14" s="56" t="s">
        <v>1773</v>
      </c>
      <c r="B14" s="57">
        <v>0</v>
      </c>
      <c r="C14" s="57">
        <v>0</v>
      </c>
      <c r="D14" s="58">
        <v>0</v>
      </c>
    </row>
  </sheetData>
  <mergeCells count="1">
    <mergeCell ref="A1:D1"/>
  </mergeCells>
  <conditionalFormatting sqref="D3:D14">
    <cfRule type="cellIs" dxfId="3" priority="1" stopIfTrue="1" operator="lessThanOrEqual">
      <formula>-1</formula>
    </cfRule>
  </conditionalFormatting>
  <conditionalFormatting sqref="D4:D14">
    <cfRule type="cellIs" dxfId="2" priority="2" stopIfTrue="1" operator="lessThanOrEqual">
      <formula>-1</formula>
    </cfRule>
  </conditionalFormatting>
  <printOptions horizontalCentered="1"/>
  <pageMargins left="0.71" right="0.71" top="0.75" bottom="0.75" header="0.31" footer="0.31"/>
  <pageSetup paperSize="9" fitToHeight="200" orientation="landscape" horizontalDpi="600" verticalDpi="600"/>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pageSetUpPr fitToPage="1"/>
  </sheetPr>
  <dimension ref="A1:D122"/>
  <sheetViews>
    <sheetView zoomScaleSheetLayoutView="60" workbookViewId="0">
      <selection activeCell="A1" sqref="A1:D1"/>
    </sheetView>
  </sheetViews>
  <sheetFormatPr defaultColWidth="9" defaultRowHeight="14.25" outlineLevelCol="3"/>
  <cols>
    <col min="1" max="1" width="50.6666666666667" style="10" customWidth="1"/>
    <col min="2" max="3" width="19.4416666666667" style="11" customWidth="1"/>
    <col min="4" max="4" width="31.1" style="12" customWidth="1"/>
    <col min="5" max="5" width="11.6666666666667" style="10" customWidth="1"/>
    <col min="6" max="6" width="10.3333333333333" style="10" customWidth="1"/>
    <col min="7" max="13" width="9" style="10"/>
    <col min="14" max="14" width="12.775" style="10"/>
    <col min="15" max="16384" width="9" style="10"/>
  </cols>
  <sheetData>
    <row r="1" s="6" customFormat="1" ht="30" customHeight="1" spans="1:4">
      <c r="A1" s="1" t="s">
        <v>26</v>
      </c>
      <c r="B1" s="1"/>
      <c r="C1" s="1"/>
      <c r="D1" s="1"/>
    </row>
    <row r="2" ht="18.9" customHeight="1" spans="1:4">
      <c r="A2" s="13"/>
      <c r="B2" s="34"/>
      <c r="D2" s="35" t="s">
        <v>29</v>
      </c>
    </row>
    <row r="3" s="7" customFormat="1" ht="20.1" customHeight="1" spans="1:4">
      <c r="A3" s="16" t="s">
        <v>30</v>
      </c>
      <c r="B3" s="17" t="s">
        <v>31</v>
      </c>
      <c r="C3" s="17" t="s">
        <v>32</v>
      </c>
      <c r="D3" s="18" t="s">
        <v>33</v>
      </c>
    </row>
    <row r="4" s="8" customFormat="1" ht="20.1" customHeight="1" spans="1:4">
      <c r="A4" s="22" t="s">
        <v>1776</v>
      </c>
      <c r="B4" s="20">
        <v>12037</v>
      </c>
      <c r="C4" s="20">
        <v>16154</v>
      </c>
      <c r="D4" s="21">
        <f>(C4-B4)/B4</f>
        <v>0.34202874470383</v>
      </c>
    </row>
    <row r="5" s="8" customFormat="1" ht="20.1" customHeight="1" spans="1:4">
      <c r="A5" s="22" t="s">
        <v>1777</v>
      </c>
      <c r="B5" s="20">
        <v>10308</v>
      </c>
      <c r="C5" s="20">
        <v>13645</v>
      </c>
      <c r="D5" s="21">
        <f>(C5-B5)/B5</f>
        <v>0.323729142413659</v>
      </c>
    </row>
    <row r="6" s="8" customFormat="1" ht="20.1" customHeight="1" spans="1:4">
      <c r="A6" s="22" t="s">
        <v>1778</v>
      </c>
      <c r="B6" s="20"/>
      <c r="C6" s="20"/>
      <c r="D6" s="21"/>
    </row>
    <row r="7" s="8" customFormat="1" ht="20.1" customHeight="1" spans="1:4">
      <c r="A7" s="22" t="s">
        <v>1779</v>
      </c>
      <c r="B7" s="20"/>
      <c r="C7" s="20"/>
      <c r="D7" s="21"/>
    </row>
    <row r="8" s="8" customFormat="1" ht="20.1" customHeight="1" spans="1:4">
      <c r="A8" s="22" t="s">
        <v>1780</v>
      </c>
      <c r="B8" s="20"/>
      <c r="C8" s="20"/>
      <c r="D8" s="21"/>
    </row>
    <row r="9" s="8" customFormat="1" ht="20.1" customHeight="1" spans="1:4">
      <c r="A9" s="22" t="s">
        <v>1781</v>
      </c>
      <c r="B9" s="20"/>
      <c r="C9" s="20"/>
      <c r="D9" s="21"/>
    </row>
    <row r="10" s="8" customFormat="1" ht="20.1" customHeight="1" spans="1:4">
      <c r="A10" s="22" t="s">
        <v>1782</v>
      </c>
      <c r="B10" s="20">
        <v>2747</v>
      </c>
      <c r="C10" s="20">
        <v>2873</v>
      </c>
      <c r="D10" s="21">
        <f>(C10-B10)/B10</f>
        <v>0.0458682198762286</v>
      </c>
    </row>
    <row r="11" s="8" customFormat="1" ht="20.1" customHeight="1" spans="1:4">
      <c r="A11" s="22" t="s">
        <v>1783</v>
      </c>
      <c r="B11" s="36"/>
      <c r="C11" s="24"/>
      <c r="D11" s="21"/>
    </row>
    <row r="12" s="9" customFormat="1" ht="20.1" customHeight="1" spans="1:4">
      <c r="A12" s="25" t="s">
        <v>1558</v>
      </c>
      <c r="B12" s="27">
        <v>25092</v>
      </c>
      <c r="C12" s="27">
        <v>32672</v>
      </c>
      <c r="D12" s="21">
        <f>(C12-B12)/B12</f>
        <v>0.302088315000797</v>
      </c>
    </row>
    <row r="13" s="8" customFormat="1" ht="20.1" customHeight="1" spans="1:4">
      <c r="A13" s="37" t="s">
        <v>1784</v>
      </c>
      <c r="B13" s="27">
        <v>19808</v>
      </c>
      <c r="C13" s="27">
        <v>14017</v>
      </c>
      <c r="D13" s="21">
        <f>(C13-B13)/B13</f>
        <v>-0.29235662358643</v>
      </c>
    </row>
    <row r="14" s="8" customFormat="1" ht="20.1" customHeight="1" spans="1:4">
      <c r="A14" s="22" t="s">
        <v>1785</v>
      </c>
      <c r="B14" s="29">
        <v>4100</v>
      </c>
      <c r="C14" s="38">
        <v>148</v>
      </c>
      <c r="D14" s="21">
        <f>(C14-B14)/B14</f>
        <v>-0.96390243902439</v>
      </c>
    </row>
    <row r="15" s="8" customFormat="1" ht="20.1" customHeight="1" spans="1:4">
      <c r="A15" s="19" t="s">
        <v>1786</v>
      </c>
      <c r="B15" s="29"/>
      <c r="C15" s="24"/>
      <c r="D15" s="21"/>
    </row>
    <row r="16" s="8" customFormat="1" ht="20.1" customHeight="1" spans="1:4">
      <c r="A16" s="19" t="s">
        <v>1787</v>
      </c>
      <c r="B16" s="29">
        <v>15708</v>
      </c>
      <c r="C16" s="24">
        <v>13869</v>
      </c>
      <c r="D16" s="21"/>
    </row>
    <row r="17" s="9" customFormat="1" ht="20.1" customHeight="1" spans="1:4">
      <c r="A17" s="31" t="s">
        <v>75</v>
      </c>
      <c r="B17" s="27">
        <f>B12+B13</f>
        <v>44900</v>
      </c>
      <c r="C17" s="27">
        <f>C12+C13</f>
        <v>46689</v>
      </c>
      <c r="D17" s="21">
        <f>(C17-B17)/B17</f>
        <v>0.0398440979955457</v>
      </c>
    </row>
    <row r="18" s="8" customFormat="1" spans="2:4">
      <c r="B18" s="39"/>
      <c r="C18" s="32"/>
      <c r="D18" s="33"/>
    </row>
    <row r="19" s="8" customFormat="1" spans="1:4">
      <c r="A19" s="40"/>
      <c r="B19" s="41"/>
      <c r="C19" s="42"/>
      <c r="D19" s="33"/>
    </row>
    <row r="20" s="8" customFormat="1" spans="2:4">
      <c r="B20" s="39"/>
      <c r="C20" s="32"/>
      <c r="D20" s="33"/>
    </row>
    <row r="21" s="8" customFormat="1" spans="2:4">
      <c r="B21" s="39"/>
      <c r="C21" s="32"/>
      <c r="D21" s="33"/>
    </row>
    <row r="22" s="8" customFormat="1" spans="2:4">
      <c r="B22" s="39"/>
      <c r="C22" s="32"/>
      <c r="D22" s="33"/>
    </row>
    <row r="23" s="8" customFormat="1" spans="2:4">
      <c r="B23" s="39"/>
      <c r="C23" s="32"/>
      <c r="D23" s="43"/>
    </row>
    <row r="24" s="8" customFormat="1" spans="2:4">
      <c r="B24" s="39"/>
      <c r="C24" s="32"/>
      <c r="D24" s="33"/>
    </row>
    <row r="25" s="8" customFormat="1" spans="2:4">
      <c r="B25" s="32"/>
      <c r="C25" s="32"/>
      <c r="D25" s="33"/>
    </row>
    <row r="26" s="8" customFormat="1" spans="2:4">
      <c r="B26" s="32"/>
      <c r="C26" s="32"/>
      <c r="D26" s="33"/>
    </row>
    <row r="27" s="8" customFormat="1" spans="2:4">
      <c r="B27" s="32"/>
      <c r="C27" s="32"/>
      <c r="D27" s="33"/>
    </row>
    <row r="28" s="8" customFormat="1" spans="2:4">
      <c r="B28" s="32"/>
      <c r="C28" s="32"/>
      <c r="D28" s="33"/>
    </row>
    <row r="29" s="8" customFormat="1" spans="2:4">
      <c r="B29" s="32"/>
      <c r="C29" s="32"/>
      <c r="D29" s="33"/>
    </row>
    <row r="30" s="8" customFormat="1" spans="2:4">
      <c r="B30" s="32"/>
      <c r="C30" s="32"/>
      <c r="D30" s="33"/>
    </row>
    <row r="31" s="8" customFormat="1" spans="2:4">
      <c r="B31" s="32"/>
      <c r="C31" s="32"/>
      <c r="D31" s="33"/>
    </row>
    <row r="32" s="8" customFormat="1" spans="2:4">
      <c r="B32" s="32"/>
      <c r="C32" s="32"/>
      <c r="D32" s="33"/>
    </row>
    <row r="33" s="8" customFormat="1" spans="2:4">
      <c r="B33" s="32"/>
      <c r="C33" s="32"/>
      <c r="D33" s="33"/>
    </row>
    <row r="34" s="8" customFormat="1" spans="2:4">
      <c r="B34" s="32"/>
      <c r="C34" s="32"/>
      <c r="D34" s="33"/>
    </row>
    <row r="35" s="8" customFormat="1" spans="2:4">
      <c r="B35" s="32"/>
      <c r="C35" s="32"/>
      <c r="D35" s="33"/>
    </row>
    <row r="36" s="8" customFormat="1" spans="2:4">
      <c r="B36" s="32"/>
      <c r="C36" s="32"/>
      <c r="D36" s="33"/>
    </row>
    <row r="37" s="8" customFormat="1" spans="2:4">
      <c r="B37" s="32"/>
      <c r="C37" s="32"/>
      <c r="D37" s="33"/>
    </row>
    <row r="38" s="8" customFormat="1" spans="2:4">
      <c r="B38" s="32"/>
      <c r="C38" s="32"/>
      <c r="D38" s="33"/>
    </row>
    <row r="39" s="8" customFormat="1" spans="2:4">
      <c r="B39" s="32"/>
      <c r="C39" s="32"/>
      <c r="D39" s="33"/>
    </row>
    <row r="40" s="8" customFormat="1" spans="2:4">
      <c r="B40" s="32"/>
      <c r="C40" s="32"/>
      <c r="D40" s="33"/>
    </row>
    <row r="41" s="8" customFormat="1" spans="2:4">
      <c r="B41" s="32"/>
      <c r="C41" s="32"/>
      <c r="D41" s="33"/>
    </row>
    <row r="42" s="8" customFormat="1" spans="2:4">
      <c r="B42" s="32"/>
      <c r="C42" s="32"/>
      <c r="D42" s="33"/>
    </row>
    <row r="43" s="8" customFormat="1" spans="2:4">
      <c r="B43" s="32"/>
      <c r="C43" s="32"/>
      <c r="D43" s="33"/>
    </row>
    <row r="44" s="8" customFormat="1" spans="2:4">
      <c r="B44" s="32"/>
      <c r="C44" s="32"/>
      <c r="D44" s="33"/>
    </row>
    <row r="45" s="8" customFormat="1" spans="2:4">
      <c r="B45" s="32"/>
      <c r="C45" s="32"/>
      <c r="D45" s="33"/>
    </row>
    <row r="46" s="8" customFormat="1" spans="2:4">
      <c r="B46" s="32"/>
      <c r="C46" s="32"/>
      <c r="D46" s="33"/>
    </row>
    <row r="47" s="8" customFormat="1" spans="2:4">
      <c r="B47" s="32"/>
      <c r="C47" s="32"/>
      <c r="D47" s="33"/>
    </row>
    <row r="48" s="8" customFormat="1" spans="2:4">
      <c r="B48" s="32"/>
      <c r="C48" s="32"/>
      <c r="D48" s="33"/>
    </row>
    <row r="49" s="8" customFormat="1" spans="2:4">
      <c r="B49" s="32"/>
      <c r="C49" s="32"/>
      <c r="D49" s="33"/>
    </row>
    <row r="50" s="8" customFormat="1" spans="2:4">
      <c r="B50" s="32"/>
      <c r="C50" s="32"/>
      <c r="D50" s="33"/>
    </row>
    <row r="51" s="8" customFormat="1" spans="2:4">
      <c r="B51" s="32"/>
      <c r="C51" s="32"/>
      <c r="D51" s="33"/>
    </row>
    <row r="52" s="8" customFormat="1" spans="2:4">
      <c r="B52" s="32"/>
      <c r="C52" s="32"/>
      <c r="D52" s="33"/>
    </row>
    <row r="53" s="8" customFormat="1" spans="2:4">
      <c r="B53" s="32"/>
      <c r="C53" s="32"/>
      <c r="D53" s="33"/>
    </row>
    <row r="54" s="8" customFormat="1" spans="2:4">
      <c r="B54" s="32"/>
      <c r="C54" s="32"/>
      <c r="D54" s="33"/>
    </row>
    <row r="55" s="8" customFormat="1" spans="2:4">
      <c r="B55" s="32"/>
      <c r="C55" s="32"/>
      <c r="D55" s="33"/>
    </row>
    <row r="56" s="8" customFormat="1" spans="2:4">
      <c r="B56" s="32"/>
      <c r="C56" s="32"/>
      <c r="D56" s="33"/>
    </row>
    <row r="57" s="8" customFormat="1" spans="2:4">
      <c r="B57" s="32"/>
      <c r="C57" s="32"/>
      <c r="D57" s="33"/>
    </row>
    <row r="58" s="8" customFormat="1" spans="2:4">
      <c r="B58" s="32"/>
      <c r="C58" s="32"/>
      <c r="D58" s="33"/>
    </row>
    <row r="59" s="8" customFormat="1" spans="2:4">
      <c r="B59" s="32"/>
      <c r="C59" s="32"/>
      <c r="D59" s="33"/>
    </row>
    <row r="60" s="8" customFormat="1" spans="2:4">
      <c r="B60" s="32"/>
      <c r="C60" s="32"/>
      <c r="D60" s="33"/>
    </row>
    <row r="61" s="8" customFormat="1" spans="2:4">
      <c r="B61" s="32"/>
      <c r="C61" s="32"/>
      <c r="D61" s="33"/>
    </row>
    <row r="62" s="8" customFormat="1" spans="2:4">
      <c r="B62" s="32"/>
      <c r="C62" s="32"/>
      <c r="D62" s="33"/>
    </row>
    <row r="63" s="8" customFormat="1" spans="2:4">
      <c r="B63" s="32"/>
      <c r="C63" s="32"/>
      <c r="D63" s="33"/>
    </row>
    <row r="64" s="8" customFormat="1" spans="2:4">
      <c r="B64" s="32"/>
      <c r="C64" s="32"/>
      <c r="D64" s="33"/>
    </row>
    <row r="65" s="8" customFormat="1" spans="2:4">
      <c r="B65" s="32"/>
      <c r="C65" s="32"/>
      <c r="D65" s="33"/>
    </row>
    <row r="66" s="8" customFormat="1" spans="2:4">
      <c r="B66" s="32"/>
      <c r="C66" s="32"/>
      <c r="D66" s="33"/>
    </row>
    <row r="67" s="8" customFormat="1" spans="2:4">
      <c r="B67" s="32"/>
      <c r="C67" s="32"/>
      <c r="D67" s="33"/>
    </row>
    <row r="68" s="8" customFormat="1" spans="2:4">
      <c r="B68" s="32"/>
      <c r="C68" s="32"/>
      <c r="D68" s="33"/>
    </row>
    <row r="69" s="8" customFormat="1" spans="2:4">
      <c r="B69" s="32"/>
      <c r="C69" s="32"/>
      <c r="D69" s="33"/>
    </row>
    <row r="70" s="8" customFormat="1" spans="2:4">
      <c r="B70" s="32"/>
      <c r="C70" s="32"/>
      <c r="D70" s="33"/>
    </row>
    <row r="71" s="8" customFormat="1" spans="2:4">
      <c r="B71" s="32"/>
      <c r="C71" s="32"/>
      <c r="D71" s="33"/>
    </row>
    <row r="72" s="8" customFormat="1" spans="2:4">
      <c r="B72" s="32"/>
      <c r="C72" s="32"/>
      <c r="D72" s="33"/>
    </row>
    <row r="73" s="8" customFormat="1" spans="2:4">
      <c r="B73" s="32"/>
      <c r="C73" s="32"/>
      <c r="D73" s="33"/>
    </row>
    <row r="74" s="8" customFormat="1" spans="2:4">
      <c r="B74" s="32"/>
      <c r="C74" s="32"/>
      <c r="D74" s="33"/>
    </row>
    <row r="75" s="8" customFormat="1" spans="2:4">
      <c r="B75" s="32"/>
      <c r="C75" s="32"/>
      <c r="D75" s="33"/>
    </row>
    <row r="76" s="8" customFormat="1" spans="2:4">
      <c r="B76" s="32"/>
      <c r="C76" s="32"/>
      <c r="D76" s="33"/>
    </row>
    <row r="77" s="8" customFormat="1" spans="2:4">
      <c r="B77" s="32"/>
      <c r="C77" s="32"/>
      <c r="D77" s="33"/>
    </row>
    <row r="78" s="8" customFormat="1" spans="2:4">
      <c r="B78" s="32"/>
      <c r="C78" s="32"/>
      <c r="D78" s="33"/>
    </row>
    <row r="79" s="8" customFormat="1" spans="2:4">
      <c r="B79" s="32"/>
      <c r="C79" s="32"/>
      <c r="D79" s="33"/>
    </row>
    <row r="80" s="8" customFormat="1" spans="2:4">
      <c r="B80" s="32"/>
      <c r="C80" s="32"/>
      <c r="D80" s="33"/>
    </row>
    <row r="81" s="8" customFormat="1" spans="2:4">
      <c r="B81" s="32"/>
      <c r="C81" s="32"/>
      <c r="D81" s="33"/>
    </row>
    <row r="82" s="8" customFormat="1" spans="2:4">
      <c r="B82" s="32"/>
      <c r="C82" s="32"/>
      <c r="D82" s="33"/>
    </row>
    <row r="83" s="8" customFormat="1" spans="2:4">
      <c r="B83" s="32"/>
      <c r="C83" s="32"/>
      <c r="D83" s="33"/>
    </row>
    <row r="84" s="8" customFormat="1" spans="2:4">
      <c r="B84" s="32"/>
      <c r="C84" s="32"/>
      <c r="D84" s="33"/>
    </row>
    <row r="85" s="8" customFormat="1" spans="2:4">
      <c r="B85" s="32"/>
      <c r="C85" s="32"/>
      <c r="D85" s="33"/>
    </row>
    <row r="86" s="8" customFormat="1" spans="2:4">
      <c r="B86" s="32"/>
      <c r="C86" s="32"/>
      <c r="D86" s="33"/>
    </row>
    <row r="87" s="8" customFormat="1" spans="2:4">
      <c r="B87" s="32"/>
      <c r="C87" s="32"/>
      <c r="D87" s="33"/>
    </row>
    <row r="88" s="8" customFormat="1" spans="2:4">
      <c r="B88" s="32"/>
      <c r="C88" s="32"/>
      <c r="D88" s="33"/>
    </row>
    <row r="89" s="8" customFormat="1" spans="2:4">
      <c r="B89" s="32"/>
      <c r="C89" s="32"/>
      <c r="D89" s="33"/>
    </row>
    <row r="90" s="8" customFormat="1" spans="2:4">
      <c r="B90" s="32"/>
      <c r="C90" s="32"/>
      <c r="D90" s="33"/>
    </row>
    <row r="91" s="8" customFormat="1" spans="2:4">
      <c r="B91" s="32"/>
      <c r="C91" s="32"/>
      <c r="D91" s="33"/>
    </row>
    <row r="92" s="8" customFormat="1" spans="2:4">
      <c r="B92" s="32"/>
      <c r="C92" s="32"/>
      <c r="D92" s="33"/>
    </row>
    <row r="93" s="8" customFormat="1" spans="2:4">
      <c r="B93" s="32"/>
      <c r="C93" s="32"/>
      <c r="D93" s="33"/>
    </row>
    <row r="94" s="8" customFormat="1" spans="2:4">
      <c r="B94" s="32"/>
      <c r="C94" s="32"/>
      <c r="D94" s="33"/>
    </row>
    <row r="95" s="8" customFormat="1" spans="2:4">
      <c r="B95" s="32"/>
      <c r="C95" s="32"/>
      <c r="D95" s="33"/>
    </row>
    <row r="96" s="8" customFormat="1" spans="2:4">
      <c r="B96" s="32"/>
      <c r="C96" s="32"/>
      <c r="D96" s="33"/>
    </row>
    <row r="97" s="8" customFormat="1" spans="2:4">
      <c r="B97" s="32"/>
      <c r="C97" s="32"/>
      <c r="D97" s="33"/>
    </row>
    <row r="98" s="8" customFormat="1" spans="2:4">
      <c r="B98" s="32"/>
      <c r="C98" s="32"/>
      <c r="D98" s="33"/>
    </row>
    <row r="99" s="8" customFormat="1" spans="2:4">
      <c r="B99" s="32"/>
      <c r="C99" s="32"/>
      <c r="D99" s="33"/>
    </row>
    <row r="100" s="8" customFormat="1" spans="2:4">
      <c r="B100" s="32"/>
      <c r="C100" s="32"/>
      <c r="D100" s="33"/>
    </row>
    <row r="101" s="8" customFormat="1" spans="2:4">
      <c r="B101" s="32"/>
      <c r="C101" s="32"/>
      <c r="D101" s="33"/>
    </row>
    <row r="102" s="8" customFormat="1" spans="2:4">
      <c r="B102" s="32"/>
      <c r="C102" s="32"/>
      <c r="D102" s="33"/>
    </row>
    <row r="103" s="8" customFormat="1" spans="2:4">
      <c r="B103" s="32"/>
      <c r="C103" s="32"/>
      <c r="D103" s="33"/>
    </row>
    <row r="104" s="8" customFormat="1" spans="2:4">
      <c r="B104" s="32"/>
      <c r="C104" s="32"/>
      <c r="D104" s="33"/>
    </row>
    <row r="105" s="8" customFormat="1" spans="2:4">
      <c r="B105" s="32"/>
      <c r="C105" s="32"/>
      <c r="D105" s="33"/>
    </row>
    <row r="106" s="8" customFormat="1" spans="2:4">
      <c r="B106" s="32"/>
      <c r="C106" s="32"/>
      <c r="D106" s="33"/>
    </row>
    <row r="107" s="8" customFormat="1" spans="2:4">
      <c r="B107" s="32"/>
      <c r="C107" s="32"/>
      <c r="D107" s="33"/>
    </row>
    <row r="108" s="8" customFormat="1" spans="2:4">
      <c r="B108" s="32"/>
      <c r="C108" s="32"/>
      <c r="D108" s="33"/>
    </row>
    <row r="109" s="8" customFormat="1" spans="2:4">
      <c r="B109" s="32"/>
      <c r="C109" s="32"/>
      <c r="D109" s="33"/>
    </row>
    <row r="110" s="8" customFormat="1" spans="2:4">
      <c r="B110" s="32"/>
      <c r="C110" s="32"/>
      <c r="D110" s="33"/>
    </row>
    <row r="111" s="8" customFormat="1" spans="2:4">
      <c r="B111" s="32"/>
      <c r="C111" s="32"/>
      <c r="D111" s="33"/>
    </row>
    <row r="112" s="8" customFormat="1" spans="2:4">
      <c r="B112" s="32"/>
      <c r="C112" s="32"/>
      <c r="D112" s="33"/>
    </row>
    <row r="113" s="8" customFormat="1" spans="2:4">
      <c r="B113" s="32"/>
      <c r="C113" s="32"/>
      <c r="D113" s="33"/>
    </row>
    <row r="114" s="8" customFormat="1" spans="2:4">
      <c r="B114" s="32"/>
      <c r="C114" s="32"/>
      <c r="D114" s="33"/>
    </row>
    <row r="115" s="8" customFormat="1" spans="2:4">
      <c r="B115" s="32"/>
      <c r="C115" s="32"/>
      <c r="D115" s="33"/>
    </row>
    <row r="116" s="8" customFormat="1" spans="2:4">
      <c r="B116" s="32"/>
      <c r="C116" s="32"/>
      <c r="D116" s="33"/>
    </row>
    <row r="117" s="8" customFormat="1" spans="2:4">
      <c r="B117" s="32"/>
      <c r="C117" s="32"/>
      <c r="D117" s="33"/>
    </row>
    <row r="118" s="8" customFormat="1" spans="2:4">
      <c r="B118" s="32"/>
      <c r="C118" s="32"/>
      <c r="D118" s="33"/>
    </row>
    <row r="119" s="8" customFormat="1" spans="2:4">
      <c r="B119" s="32"/>
      <c r="C119" s="32"/>
      <c r="D119" s="33"/>
    </row>
    <row r="120" s="8" customFormat="1" spans="2:4">
      <c r="B120" s="32"/>
      <c r="C120" s="32"/>
      <c r="D120" s="33"/>
    </row>
    <row r="121" s="8" customFormat="1" spans="2:4">
      <c r="B121" s="32"/>
      <c r="C121" s="32"/>
      <c r="D121" s="33"/>
    </row>
    <row r="122" s="8" customFormat="1" spans="2:4">
      <c r="B122" s="32"/>
      <c r="C122" s="32"/>
      <c r="D122" s="33"/>
    </row>
  </sheetData>
  <mergeCells count="1">
    <mergeCell ref="A1:D1"/>
  </mergeCells>
  <conditionalFormatting sqref="D4:D17">
    <cfRule type="cellIs" dxfId="1" priority="2" stopIfTrue="1" operator="lessThan">
      <formula>0</formula>
    </cfRule>
  </conditionalFormatting>
  <conditionalFormatting sqref="A13:A16 A4:A11">
    <cfRule type="expression" dxfId="0" priority="1" stopIfTrue="1">
      <formula>"len($A:$A)=3"</formula>
    </cfRule>
  </conditionalFormatting>
  <printOptions horizontalCentered="1"/>
  <pageMargins left="0.71" right="0.71" top="0.75" bottom="0.75" header="0.31" footer="0.31"/>
  <pageSetup paperSize="9" fitToHeight="200" orientation="landscape" horizontalDpi="600" verticalDpi="600"/>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pageSetUpPr fitToPage="1"/>
  </sheetPr>
  <dimension ref="A1:D122"/>
  <sheetViews>
    <sheetView zoomScaleSheetLayoutView="60" workbookViewId="0">
      <selection activeCell="A1" sqref="A1:D1"/>
    </sheetView>
  </sheetViews>
  <sheetFormatPr defaultColWidth="9" defaultRowHeight="14.25" outlineLevelCol="3"/>
  <cols>
    <col min="1" max="1" width="41.875" style="10" customWidth="1"/>
    <col min="2" max="3" width="20.6666666666667" style="11" customWidth="1"/>
    <col min="4" max="4" width="32.6666666666667" style="12" customWidth="1"/>
    <col min="5" max="5" width="11.6666666666667" style="10" customWidth="1"/>
    <col min="6" max="6" width="10.3333333333333" style="10" customWidth="1"/>
    <col min="7" max="13" width="9" style="10"/>
    <col min="14" max="14" width="12.775" style="10"/>
    <col min="15" max="16384" width="9" style="10"/>
  </cols>
  <sheetData>
    <row r="1" s="6" customFormat="1" ht="30" customHeight="1" spans="1:4">
      <c r="A1" s="1" t="s">
        <v>27</v>
      </c>
      <c r="B1" s="1"/>
      <c r="C1" s="1"/>
      <c r="D1" s="1"/>
    </row>
    <row r="2" ht="18.9" customHeight="1" spans="1:4">
      <c r="A2" s="13"/>
      <c r="C2" s="14"/>
      <c r="D2" s="15" t="s">
        <v>29</v>
      </c>
    </row>
    <row r="3" s="7" customFormat="1" ht="20.1" customHeight="1" spans="1:4">
      <c r="A3" s="16" t="s">
        <v>30</v>
      </c>
      <c r="B3" s="17" t="s">
        <v>31</v>
      </c>
      <c r="C3" s="17" t="s">
        <v>32</v>
      </c>
      <c r="D3" s="18" t="s">
        <v>33</v>
      </c>
    </row>
    <row r="4" s="8" customFormat="1" ht="20.1" customHeight="1" spans="1:4">
      <c r="A4" s="19" t="s">
        <v>1788</v>
      </c>
      <c r="B4" s="20">
        <v>15330</v>
      </c>
      <c r="C4" s="20">
        <v>16270</v>
      </c>
      <c r="D4" s="21">
        <f>(C4-B4)/B4</f>
        <v>0.0613176777560339</v>
      </c>
    </row>
    <row r="5" s="8" customFormat="1" ht="20.1" customHeight="1" spans="1:4">
      <c r="A5" s="22" t="s">
        <v>1789</v>
      </c>
      <c r="B5" s="20">
        <v>11499</v>
      </c>
      <c r="C5" s="20">
        <v>12180</v>
      </c>
      <c r="D5" s="21">
        <f>(C5-B5)/B5</f>
        <v>0.0592225410905296</v>
      </c>
    </row>
    <row r="6" s="8" customFormat="1" ht="20.1" customHeight="1" spans="1:4">
      <c r="A6" s="19" t="s">
        <v>1790</v>
      </c>
      <c r="B6" s="23"/>
      <c r="C6" s="20"/>
      <c r="D6" s="21"/>
    </row>
    <row r="7" s="8" customFormat="1" ht="20.1" customHeight="1" spans="1:4">
      <c r="A7" s="19" t="s">
        <v>1791</v>
      </c>
      <c r="B7" s="20"/>
      <c r="C7" s="20"/>
      <c r="D7" s="21"/>
    </row>
    <row r="8" s="8" customFormat="1" ht="20.1" customHeight="1" spans="1:4">
      <c r="A8" s="19" t="s">
        <v>1792</v>
      </c>
      <c r="B8" s="20"/>
      <c r="C8" s="20"/>
      <c r="D8" s="21"/>
    </row>
    <row r="9" s="8" customFormat="1" ht="20.1" customHeight="1" spans="1:4">
      <c r="A9" s="19" t="s">
        <v>1793</v>
      </c>
      <c r="B9" s="20"/>
      <c r="C9" s="20"/>
      <c r="D9" s="21"/>
    </row>
    <row r="10" s="8" customFormat="1" ht="20.1" customHeight="1" spans="1:4">
      <c r="A10" s="22" t="s">
        <v>1794</v>
      </c>
      <c r="B10" s="20">
        <v>1494</v>
      </c>
      <c r="C10" s="20">
        <v>1735</v>
      </c>
      <c r="D10" s="21">
        <f>(C10-B10)/B10</f>
        <v>0.161311914323963</v>
      </c>
    </row>
    <row r="11" s="8" customFormat="1" ht="20.1" customHeight="1" spans="1:4">
      <c r="A11" s="22" t="s">
        <v>1795</v>
      </c>
      <c r="B11" s="20"/>
      <c r="C11" s="24"/>
      <c r="D11" s="21"/>
    </row>
    <row r="12" s="9" customFormat="1" ht="20.1" customHeight="1" spans="1:4">
      <c r="A12" s="25" t="s">
        <v>1233</v>
      </c>
      <c r="B12" s="26">
        <v>28323</v>
      </c>
      <c r="C12" s="27">
        <v>30185</v>
      </c>
      <c r="D12" s="21">
        <f>(C12-B12)/B12</f>
        <v>0.0657416234155986</v>
      </c>
    </row>
    <row r="13" s="8" customFormat="1" ht="20.1" customHeight="1" spans="1:4">
      <c r="A13" s="28" t="s">
        <v>1796</v>
      </c>
      <c r="B13" s="27">
        <v>16577</v>
      </c>
      <c r="C13" s="27">
        <v>16504</v>
      </c>
      <c r="D13" s="21">
        <f>(C13-B13)/B13</f>
        <v>-0.00440369186221874</v>
      </c>
    </row>
    <row r="14" s="8" customFormat="1" ht="20.1" customHeight="1" spans="1:4">
      <c r="A14" s="19" t="s">
        <v>1797</v>
      </c>
      <c r="B14" s="29"/>
      <c r="C14" s="30"/>
      <c r="D14" s="21"/>
    </row>
    <row r="15" s="8" customFormat="1" ht="20.1" customHeight="1" spans="1:4">
      <c r="A15" s="19" t="s">
        <v>1798</v>
      </c>
      <c r="B15" s="29">
        <v>2708</v>
      </c>
      <c r="C15" s="30"/>
      <c r="D15" s="21">
        <f>(C15-B15)/B15</f>
        <v>-1</v>
      </c>
    </row>
    <row r="16" s="8" customFormat="1" ht="20.1" customHeight="1" spans="1:4">
      <c r="A16" s="19" t="s">
        <v>1799</v>
      </c>
      <c r="B16" s="29">
        <v>13869</v>
      </c>
      <c r="C16" s="30">
        <v>16054</v>
      </c>
      <c r="D16" s="21">
        <f>(C16-B16)/B16</f>
        <v>0.157545605306799</v>
      </c>
    </row>
    <row r="17" s="9" customFormat="1" ht="20.1" customHeight="1" spans="1:4">
      <c r="A17" s="31" t="s">
        <v>139</v>
      </c>
      <c r="B17" s="27">
        <f>B12+B13</f>
        <v>44900</v>
      </c>
      <c r="C17" s="27">
        <f>C12+C13</f>
        <v>46689</v>
      </c>
      <c r="D17" s="21">
        <f>(C17-B17)/B17</f>
        <v>0.0398440979955457</v>
      </c>
    </row>
    <row r="18" s="8" customFormat="1" spans="2:4">
      <c r="B18" s="32"/>
      <c r="C18" s="32"/>
      <c r="D18" s="33"/>
    </row>
    <row r="19" s="8" customFormat="1" spans="2:4">
      <c r="B19" s="32"/>
      <c r="C19" s="32"/>
      <c r="D19" s="33"/>
    </row>
    <row r="20" s="8" customFormat="1" spans="2:4">
      <c r="B20" s="32"/>
      <c r="C20" s="32"/>
      <c r="D20" s="33"/>
    </row>
    <row r="21" s="8" customFormat="1" spans="2:4">
      <c r="B21" s="32"/>
      <c r="C21" s="32"/>
      <c r="D21" s="33"/>
    </row>
    <row r="22" s="8" customFormat="1" spans="2:4">
      <c r="B22" s="32"/>
      <c r="C22" s="32"/>
      <c r="D22" s="33"/>
    </row>
    <row r="23" s="8" customFormat="1" spans="2:4">
      <c r="B23" s="32"/>
      <c r="C23" s="32"/>
      <c r="D23" s="33"/>
    </row>
    <row r="24" s="8" customFormat="1" spans="2:4">
      <c r="B24" s="32"/>
      <c r="C24" s="32"/>
      <c r="D24" s="33"/>
    </row>
    <row r="25" s="8" customFormat="1" spans="2:4">
      <c r="B25" s="32"/>
      <c r="C25" s="32"/>
      <c r="D25" s="33"/>
    </row>
    <row r="26" s="8" customFormat="1" spans="2:4">
      <c r="B26" s="32"/>
      <c r="C26" s="32"/>
      <c r="D26" s="33"/>
    </row>
    <row r="27" s="8" customFormat="1" spans="2:4">
      <c r="B27" s="32"/>
      <c r="C27" s="32"/>
      <c r="D27" s="33"/>
    </row>
    <row r="28" s="8" customFormat="1" spans="2:4">
      <c r="B28" s="32"/>
      <c r="C28" s="32"/>
      <c r="D28" s="33"/>
    </row>
    <row r="29" s="8" customFormat="1" spans="2:4">
      <c r="B29" s="32"/>
      <c r="C29" s="32"/>
      <c r="D29" s="33"/>
    </row>
    <row r="30" s="8" customFormat="1" spans="2:4">
      <c r="B30" s="32"/>
      <c r="C30" s="32"/>
      <c r="D30" s="33"/>
    </row>
    <row r="31" s="8" customFormat="1" spans="2:4">
      <c r="B31" s="32"/>
      <c r="C31" s="32"/>
      <c r="D31" s="33"/>
    </row>
    <row r="32" s="8" customFormat="1" spans="2:4">
      <c r="B32" s="32"/>
      <c r="C32" s="32"/>
      <c r="D32" s="33"/>
    </row>
    <row r="33" s="8" customFormat="1" spans="2:4">
      <c r="B33" s="32"/>
      <c r="C33" s="32"/>
      <c r="D33" s="33"/>
    </row>
    <row r="34" s="8" customFormat="1" spans="2:4">
      <c r="B34" s="32"/>
      <c r="C34" s="32"/>
      <c r="D34" s="33"/>
    </row>
    <row r="35" s="8" customFormat="1" spans="2:4">
      <c r="B35" s="32"/>
      <c r="C35" s="32"/>
      <c r="D35" s="33"/>
    </row>
    <row r="36" s="8" customFormat="1" spans="2:4">
      <c r="B36" s="32"/>
      <c r="C36" s="32"/>
      <c r="D36" s="33"/>
    </row>
    <row r="37" s="8" customFormat="1" spans="2:4">
      <c r="B37" s="32"/>
      <c r="C37" s="32"/>
      <c r="D37" s="33"/>
    </row>
    <row r="38" s="8" customFormat="1" spans="2:4">
      <c r="B38" s="32"/>
      <c r="C38" s="32"/>
      <c r="D38" s="33"/>
    </row>
    <row r="39" s="8" customFormat="1" spans="2:4">
      <c r="B39" s="32"/>
      <c r="C39" s="32"/>
      <c r="D39" s="33"/>
    </row>
    <row r="40" s="8" customFormat="1" spans="2:4">
      <c r="B40" s="32"/>
      <c r="C40" s="32"/>
      <c r="D40" s="33"/>
    </row>
    <row r="41" s="8" customFormat="1" spans="2:4">
      <c r="B41" s="32"/>
      <c r="C41" s="32"/>
      <c r="D41" s="33"/>
    </row>
    <row r="42" s="8" customFormat="1" spans="2:4">
      <c r="B42" s="32"/>
      <c r="C42" s="32"/>
      <c r="D42" s="33"/>
    </row>
    <row r="43" s="8" customFormat="1" spans="2:4">
      <c r="B43" s="32"/>
      <c r="C43" s="32"/>
      <c r="D43" s="33"/>
    </row>
    <row r="44" s="8" customFormat="1" spans="2:4">
      <c r="B44" s="32"/>
      <c r="C44" s="32"/>
      <c r="D44" s="33"/>
    </row>
    <row r="45" s="8" customFormat="1" spans="2:4">
      <c r="B45" s="32"/>
      <c r="C45" s="32"/>
      <c r="D45" s="33"/>
    </row>
    <row r="46" s="8" customFormat="1" spans="2:4">
      <c r="B46" s="32"/>
      <c r="C46" s="32"/>
      <c r="D46" s="33"/>
    </row>
    <row r="47" s="8" customFormat="1" spans="2:4">
      <c r="B47" s="32"/>
      <c r="C47" s="32"/>
      <c r="D47" s="33"/>
    </row>
    <row r="48" s="8" customFormat="1" spans="2:4">
      <c r="B48" s="32"/>
      <c r="C48" s="32"/>
      <c r="D48" s="33"/>
    </row>
    <row r="49" s="8" customFormat="1" spans="2:4">
      <c r="B49" s="32"/>
      <c r="C49" s="32"/>
      <c r="D49" s="33"/>
    </row>
    <row r="50" s="8" customFormat="1" spans="2:4">
      <c r="B50" s="32"/>
      <c r="C50" s="32"/>
      <c r="D50" s="33"/>
    </row>
    <row r="51" s="8" customFormat="1" spans="2:4">
      <c r="B51" s="32"/>
      <c r="C51" s="32"/>
      <c r="D51" s="33"/>
    </row>
    <row r="52" s="8" customFormat="1" spans="2:4">
      <c r="B52" s="32"/>
      <c r="C52" s="32"/>
      <c r="D52" s="33"/>
    </row>
    <row r="53" s="8" customFormat="1" spans="2:4">
      <c r="B53" s="32"/>
      <c r="C53" s="32"/>
      <c r="D53" s="33"/>
    </row>
    <row r="54" s="8" customFormat="1" spans="2:4">
      <c r="B54" s="32"/>
      <c r="C54" s="32"/>
      <c r="D54" s="33"/>
    </row>
    <row r="55" s="8" customFormat="1" spans="2:4">
      <c r="B55" s="32"/>
      <c r="C55" s="32"/>
      <c r="D55" s="33"/>
    </row>
    <row r="56" s="8" customFormat="1" spans="2:4">
      <c r="B56" s="32"/>
      <c r="C56" s="32"/>
      <c r="D56" s="33"/>
    </row>
    <row r="57" s="8" customFormat="1" spans="2:4">
      <c r="B57" s="32"/>
      <c r="C57" s="32"/>
      <c r="D57" s="33"/>
    </row>
    <row r="58" s="8" customFormat="1" spans="2:4">
      <c r="B58" s="32"/>
      <c r="C58" s="32"/>
      <c r="D58" s="33"/>
    </row>
    <row r="59" s="8" customFormat="1" spans="2:4">
      <c r="B59" s="32"/>
      <c r="C59" s="32"/>
      <c r="D59" s="33"/>
    </row>
    <row r="60" s="8" customFormat="1" spans="2:4">
      <c r="B60" s="32"/>
      <c r="C60" s="32"/>
      <c r="D60" s="33"/>
    </row>
    <row r="61" s="8" customFormat="1" spans="2:4">
      <c r="B61" s="32"/>
      <c r="C61" s="32"/>
      <c r="D61" s="33"/>
    </row>
    <row r="62" s="8" customFormat="1" spans="2:4">
      <c r="B62" s="32"/>
      <c r="C62" s="32"/>
      <c r="D62" s="33"/>
    </row>
    <row r="63" s="8" customFormat="1" spans="2:4">
      <c r="B63" s="32"/>
      <c r="C63" s="32"/>
      <c r="D63" s="33"/>
    </row>
    <row r="64" s="8" customFormat="1" spans="2:4">
      <c r="B64" s="32"/>
      <c r="C64" s="32"/>
      <c r="D64" s="33"/>
    </row>
    <row r="65" s="8" customFormat="1" spans="2:4">
      <c r="B65" s="32"/>
      <c r="C65" s="32"/>
      <c r="D65" s="33"/>
    </row>
    <row r="66" s="8" customFormat="1" spans="2:4">
      <c r="B66" s="32"/>
      <c r="C66" s="32"/>
      <c r="D66" s="33"/>
    </row>
    <row r="67" s="8" customFormat="1" spans="2:4">
      <c r="B67" s="32"/>
      <c r="C67" s="32"/>
      <c r="D67" s="33"/>
    </row>
    <row r="68" s="8" customFormat="1" spans="2:4">
      <c r="B68" s="32"/>
      <c r="C68" s="32"/>
      <c r="D68" s="33"/>
    </row>
    <row r="69" s="8" customFormat="1" spans="2:4">
      <c r="B69" s="32"/>
      <c r="C69" s="32"/>
      <c r="D69" s="33"/>
    </row>
    <row r="70" s="8" customFormat="1" spans="2:4">
      <c r="B70" s="32"/>
      <c r="C70" s="32"/>
      <c r="D70" s="33"/>
    </row>
    <row r="71" s="8" customFormat="1" spans="2:4">
      <c r="B71" s="32"/>
      <c r="C71" s="32"/>
      <c r="D71" s="33"/>
    </row>
    <row r="72" s="8" customFormat="1" spans="2:4">
      <c r="B72" s="32"/>
      <c r="C72" s="32"/>
      <c r="D72" s="33"/>
    </row>
    <row r="73" s="8" customFormat="1" spans="2:4">
      <c r="B73" s="32"/>
      <c r="C73" s="32"/>
      <c r="D73" s="33"/>
    </row>
    <row r="74" s="8" customFormat="1" spans="2:4">
      <c r="B74" s="32"/>
      <c r="C74" s="32"/>
      <c r="D74" s="33"/>
    </row>
    <row r="75" s="8" customFormat="1" spans="2:4">
      <c r="B75" s="32"/>
      <c r="C75" s="32"/>
      <c r="D75" s="33"/>
    </row>
    <row r="76" s="8" customFormat="1" spans="2:4">
      <c r="B76" s="32"/>
      <c r="C76" s="32"/>
      <c r="D76" s="33"/>
    </row>
    <row r="77" s="8" customFormat="1" spans="2:4">
      <c r="B77" s="32"/>
      <c r="C77" s="32"/>
      <c r="D77" s="33"/>
    </row>
    <row r="78" s="8" customFormat="1" spans="2:4">
      <c r="B78" s="32"/>
      <c r="C78" s="32"/>
      <c r="D78" s="33"/>
    </row>
    <row r="79" s="8" customFormat="1" spans="2:4">
      <c r="B79" s="32"/>
      <c r="C79" s="32"/>
      <c r="D79" s="33"/>
    </row>
    <row r="80" s="8" customFormat="1" spans="2:4">
      <c r="B80" s="32"/>
      <c r="C80" s="32"/>
      <c r="D80" s="33"/>
    </row>
    <row r="81" s="8" customFormat="1" spans="2:4">
      <c r="B81" s="32"/>
      <c r="C81" s="32"/>
      <c r="D81" s="33"/>
    </row>
    <row r="82" s="8" customFormat="1" spans="2:4">
      <c r="B82" s="32"/>
      <c r="C82" s="32"/>
      <c r="D82" s="33"/>
    </row>
    <row r="83" s="8" customFormat="1" spans="2:4">
      <c r="B83" s="32"/>
      <c r="C83" s="32"/>
      <c r="D83" s="33"/>
    </row>
    <row r="84" s="8" customFormat="1" spans="2:4">
      <c r="B84" s="32"/>
      <c r="C84" s="32"/>
      <c r="D84" s="33"/>
    </row>
    <row r="85" s="8" customFormat="1" spans="2:4">
      <c r="B85" s="32"/>
      <c r="C85" s="32"/>
      <c r="D85" s="33"/>
    </row>
    <row r="86" s="8" customFormat="1" spans="2:4">
      <c r="B86" s="32"/>
      <c r="C86" s="32"/>
      <c r="D86" s="33"/>
    </row>
    <row r="87" s="8" customFormat="1" spans="2:4">
      <c r="B87" s="32"/>
      <c r="C87" s="32"/>
      <c r="D87" s="33"/>
    </row>
    <row r="88" s="8" customFormat="1" spans="2:4">
      <c r="B88" s="32"/>
      <c r="C88" s="32"/>
      <c r="D88" s="33"/>
    </row>
    <row r="89" s="8" customFormat="1" spans="2:4">
      <c r="B89" s="32"/>
      <c r="C89" s="32"/>
      <c r="D89" s="33"/>
    </row>
    <row r="90" s="8" customFormat="1" spans="2:4">
      <c r="B90" s="32"/>
      <c r="C90" s="32"/>
      <c r="D90" s="33"/>
    </row>
    <row r="91" s="8" customFormat="1" spans="2:4">
      <c r="B91" s="32"/>
      <c r="C91" s="32"/>
      <c r="D91" s="33"/>
    </row>
    <row r="92" s="8" customFormat="1" spans="2:4">
      <c r="B92" s="32"/>
      <c r="C92" s="32"/>
      <c r="D92" s="33"/>
    </row>
    <row r="93" s="8" customFormat="1" spans="2:4">
      <c r="B93" s="32"/>
      <c r="C93" s="32"/>
      <c r="D93" s="33"/>
    </row>
    <row r="94" s="8" customFormat="1" spans="2:4">
      <c r="B94" s="32"/>
      <c r="C94" s="32"/>
      <c r="D94" s="33"/>
    </row>
    <row r="95" s="8" customFormat="1" spans="2:4">
      <c r="B95" s="32"/>
      <c r="C95" s="32"/>
      <c r="D95" s="33"/>
    </row>
    <row r="96" s="8" customFormat="1" spans="2:4">
      <c r="B96" s="32"/>
      <c r="C96" s="32"/>
      <c r="D96" s="33"/>
    </row>
    <row r="97" s="8" customFormat="1" spans="2:4">
      <c r="B97" s="32"/>
      <c r="C97" s="32"/>
      <c r="D97" s="33"/>
    </row>
    <row r="98" s="8" customFormat="1" spans="2:4">
      <c r="B98" s="32"/>
      <c r="C98" s="32"/>
      <c r="D98" s="33"/>
    </row>
    <row r="99" s="8" customFormat="1" spans="2:4">
      <c r="B99" s="32"/>
      <c r="C99" s="32"/>
      <c r="D99" s="33"/>
    </row>
    <row r="100" s="8" customFormat="1" spans="2:4">
      <c r="B100" s="32"/>
      <c r="C100" s="32"/>
      <c r="D100" s="33"/>
    </row>
    <row r="101" s="8" customFormat="1" spans="2:4">
      <c r="B101" s="32"/>
      <c r="C101" s="32"/>
      <c r="D101" s="33"/>
    </row>
    <row r="102" s="8" customFormat="1" spans="2:4">
      <c r="B102" s="32"/>
      <c r="C102" s="32"/>
      <c r="D102" s="33"/>
    </row>
    <row r="103" s="8" customFormat="1" spans="2:4">
      <c r="B103" s="32"/>
      <c r="C103" s="32"/>
      <c r="D103" s="33"/>
    </row>
    <row r="104" s="8" customFormat="1" spans="2:4">
      <c r="B104" s="32"/>
      <c r="C104" s="32"/>
      <c r="D104" s="33"/>
    </row>
    <row r="105" s="8" customFormat="1" spans="2:4">
      <c r="B105" s="32"/>
      <c r="C105" s="32"/>
      <c r="D105" s="33"/>
    </row>
    <row r="106" s="8" customFormat="1" spans="2:4">
      <c r="B106" s="32"/>
      <c r="C106" s="32"/>
      <c r="D106" s="33"/>
    </row>
    <row r="107" s="8" customFormat="1" spans="2:4">
      <c r="B107" s="32"/>
      <c r="C107" s="32"/>
      <c r="D107" s="33"/>
    </row>
    <row r="108" s="8" customFormat="1" spans="2:4">
      <c r="B108" s="32"/>
      <c r="C108" s="32"/>
      <c r="D108" s="33"/>
    </row>
    <row r="109" s="8" customFormat="1" spans="2:4">
      <c r="B109" s="32"/>
      <c r="C109" s="32"/>
      <c r="D109" s="33"/>
    </row>
    <row r="110" s="8" customFormat="1" spans="2:4">
      <c r="B110" s="32"/>
      <c r="C110" s="32"/>
      <c r="D110" s="33"/>
    </row>
    <row r="111" s="8" customFormat="1" spans="2:4">
      <c r="B111" s="32"/>
      <c r="C111" s="32"/>
      <c r="D111" s="33"/>
    </row>
    <row r="112" s="8" customFormat="1" spans="2:4">
      <c r="B112" s="32"/>
      <c r="C112" s="32"/>
      <c r="D112" s="33"/>
    </row>
    <row r="113" s="8" customFormat="1" spans="2:4">
      <c r="B113" s="32"/>
      <c r="C113" s="32"/>
      <c r="D113" s="33"/>
    </row>
    <row r="114" s="8" customFormat="1" spans="2:4">
      <c r="B114" s="32"/>
      <c r="C114" s="32"/>
      <c r="D114" s="33"/>
    </row>
    <row r="115" s="8" customFormat="1" spans="2:4">
      <c r="B115" s="32"/>
      <c r="C115" s="32"/>
      <c r="D115" s="33"/>
    </row>
    <row r="116" s="8" customFormat="1" spans="2:4">
      <c r="B116" s="32"/>
      <c r="C116" s="32"/>
      <c r="D116" s="33"/>
    </row>
    <row r="117" s="8" customFormat="1" spans="2:4">
      <c r="B117" s="32"/>
      <c r="C117" s="32"/>
      <c r="D117" s="33"/>
    </row>
    <row r="118" s="8" customFormat="1" spans="2:4">
      <c r="B118" s="32"/>
      <c r="C118" s="32"/>
      <c r="D118" s="33"/>
    </row>
    <row r="119" s="8" customFormat="1" spans="2:4">
      <c r="B119" s="32"/>
      <c r="C119" s="32"/>
      <c r="D119" s="33"/>
    </row>
    <row r="120" s="8" customFormat="1" spans="2:4">
      <c r="B120" s="32"/>
      <c r="C120" s="32"/>
      <c r="D120" s="33"/>
    </row>
    <row r="121" s="8" customFormat="1" spans="2:4">
      <c r="B121" s="32"/>
      <c r="C121" s="32"/>
      <c r="D121" s="33"/>
    </row>
    <row r="122" s="8" customFormat="1" spans="2:4">
      <c r="B122" s="32"/>
      <c r="C122" s="32"/>
      <c r="D122" s="33"/>
    </row>
  </sheetData>
  <mergeCells count="1">
    <mergeCell ref="A1:D1"/>
  </mergeCells>
  <conditionalFormatting sqref="D4:D17">
    <cfRule type="cellIs" dxfId="1" priority="2" stopIfTrue="1" operator="lessThan">
      <formula>0</formula>
    </cfRule>
  </conditionalFormatting>
  <conditionalFormatting sqref="A10:A11 A5">
    <cfRule type="expression" dxfId="0" priority="1" stopIfTrue="1">
      <formula>"len($A:$A)=3"</formula>
    </cfRule>
  </conditionalFormatting>
  <printOptions horizontalCentered="1"/>
  <pageMargins left="0.71" right="0.71" top="0.75" bottom="0.75" header="0.31" footer="0.31"/>
  <pageSetup paperSize="9" fitToHeight="200" orientation="landscape" horizontalDpi="600" verticalDpi="600"/>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B4"/>
  <sheetViews>
    <sheetView zoomScaleSheetLayoutView="60" workbookViewId="0">
      <selection activeCell="B4" sqref="B4"/>
    </sheetView>
  </sheetViews>
  <sheetFormatPr defaultColWidth="9" defaultRowHeight="13.5" outlineLevelRow="3" outlineLevelCol="1"/>
  <cols>
    <col min="1" max="1" width="11.6666666666667" customWidth="1"/>
    <col min="2" max="2" width="117.441666666667" customWidth="1"/>
  </cols>
  <sheetData>
    <row r="1" ht="21" spans="1:2">
      <c r="A1" s="1" t="s">
        <v>28</v>
      </c>
      <c r="B1" s="1"/>
    </row>
    <row r="3" ht="39.9" customHeight="1" spans="1:2">
      <c r="A3" s="2" t="s">
        <v>1800</v>
      </c>
      <c r="B3" s="3" t="s">
        <v>1801</v>
      </c>
    </row>
    <row r="4" ht="378" customHeight="1" spans="1:2">
      <c r="A4" s="4" t="s">
        <v>1802</v>
      </c>
      <c r="B4" s="5" t="s">
        <v>1803</v>
      </c>
    </row>
  </sheetData>
  <mergeCells count="1">
    <mergeCell ref="A1:B1"/>
  </mergeCells>
  <conditionalFormatting sqref="A4">
    <cfRule type="expression" dxfId="0" priority="1" stopIfTrue="1">
      <formula>"len($A:$A)=3"</formula>
    </cfRule>
  </conditionalFormatting>
  <pageMargins left="0.71" right="0.71" top="0.75" bottom="0.75" header="0.31" footer="0.31"/>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7"/>
  <sheetViews>
    <sheetView zoomScaleSheetLayoutView="60" topLeftCell="W1" workbookViewId="0">
      <selection activeCell="AC17" sqref="AC17"/>
    </sheetView>
  </sheetViews>
  <sheetFormatPr defaultColWidth="9" defaultRowHeight="13.5" outlineLevelRow="6"/>
  <cols>
    <col min="1" max="1" width="26.4416666666667"/>
    <col min="2" max="3" width="7.20833333333333"/>
    <col min="4" max="4" width="11.3333333333333"/>
    <col min="5" max="5" width="15.775"/>
    <col min="6" max="6" width="11.3333333333333"/>
    <col min="7" max="7" width="7.20833333333333"/>
    <col min="8" max="8" width="15.775"/>
    <col min="9" max="10" width="7.20833333333333"/>
    <col min="11" max="11" width="15.775"/>
    <col min="12" max="12" width="11.3333333333333"/>
    <col min="13" max="13" width="7.20833333333333"/>
    <col min="14" max="14" width="11.3333333333333"/>
    <col min="15" max="15" width="5.20833333333333"/>
    <col min="16" max="16" width="7.20833333333333"/>
    <col min="17" max="17" width="13.4416666666667"/>
    <col min="18" max="18" width="9.20833333333333"/>
    <col min="19" max="19" width="20"/>
    <col min="20" max="20" width="9.20833333333333"/>
    <col min="21" max="21" width="17.875"/>
    <col min="22" max="22" width="30.875"/>
    <col min="23" max="23" width="9.20833333333333"/>
    <col min="24" max="24" width="17.875"/>
    <col min="25" max="25" width="9.20833333333333"/>
    <col min="26" max="26" width="20"/>
    <col min="27" max="27" width="9.20833333333333"/>
    <col min="28" max="28" width="17.875"/>
    <col min="29" max="29" width="29" customWidth="1"/>
    <col min="30" max="30" width="9.20833333333333"/>
    <col min="31" max="31" width="17.875"/>
    <col min="32" max="33" width="9.20833333333333"/>
  </cols>
  <sheetData>
    <row r="1" ht="25.5" spans="1:33">
      <c r="A1" s="224" t="s">
        <v>72</v>
      </c>
      <c r="B1" s="224"/>
      <c r="C1" s="224"/>
      <c r="D1" s="224"/>
      <c r="E1" s="224"/>
      <c r="F1" s="224"/>
      <c r="G1" s="224"/>
      <c r="H1" s="224"/>
      <c r="I1" s="224"/>
      <c r="J1" s="224"/>
      <c r="K1" s="224"/>
      <c r="L1" s="224"/>
      <c r="M1" s="224"/>
      <c r="N1" s="224"/>
      <c r="O1" s="224"/>
      <c r="P1" s="224"/>
      <c r="Q1" s="224"/>
      <c r="R1" s="224"/>
      <c r="S1" s="224"/>
      <c r="T1" s="224"/>
      <c r="U1" s="224"/>
      <c r="V1" s="224"/>
      <c r="W1" s="224"/>
      <c r="X1" s="224"/>
      <c r="Y1" s="224"/>
      <c r="Z1" s="224"/>
      <c r="AA1" s="224"/>
      <c r="AB1" s="224"/>
      <c r="AC1" s="224"/>
      <c r="AD1" s="224"/>
      <c r="AE1" s="224"/>
      <c r="AF1" s="224"/>
      <c r="AG1" s="224"/>
    </row>
    <row r="2" ht="14.4" customHeight="1" spans="1:33">
      <c r="A2" s="86" t="s">
        <v>73</v>
      </c>
      <c r="B2" s="224"/>
      <c r="C2" s="224"/>
      <c r="D2" s="224"/>
      <c r="E2" s="224"/>
      <c r="F2" s="224"/>
      <c r="G2" s="224"/>
      <c r="H2" s="224"/>
      <c r="I2" s="224"/>
      <c r="J2" s="224"/>
      <c r="K2" s="224"/>
      <c r="L2" s="224"/>
      <c r="M2" s="224"/>
      <c r="N2" s="224"/>
      <c r="O2" s="224"/>
      <c r="P2" s="224"/>
      <c r="Q2" s="224"/>
      <c r="R2" s="224"/>
      <c r="S2" s="224"/>
      <c r="T2" s="224"/>
      <c r="U2" s="224"/>
      <c r="V2" s="224"/>
      <c r="W2" s="224"/>
      <c r="X2" s="224"/>
      <c r="Y2" s="224"/>
      <c r="Z2" s="224"/>
      <c r="AA2" s="224"/>
      <c r="AB2" s="224"/>
      <c r="AC2" s="224"/>
      <c r="AD2" s="224"/>
      <c r="AE2" s="224"/>
      <c r="AF2" s="224"/>
      <c r="AG2" s="224"/>
    </row>
    <row r="3" spans="1:33">
      <c r="A3" s="225" t="s">
        <v>74</v>
      </c>
      <c r="B3" s="226" t="s">
        <v>34</v>
      </c>
      <c r="C3" s="226"/>
      <c r="D3" s="226"/>
      <c r="E3" s="226"/>
      <c r="F3" s="226"/>
      <c r="G3" s="226"/>
      <c r="H3" s="226"/>
      <c r="I3" s="226"/>
      <c r="J3" s="226"/>
      <c r="K3" s="226"/>
      <c r="L3" s="226"/>
      <c r="M3" s="226"/>
      <c r="N3" s="226"/>
      <c r="O3" s="226"/>
      <c r="P3" s="226"/>
      <c r="Q3" s="226"/>
      <c r="R3" s="226" t="s">
        <v>52</v>
      </c>
      <c r="S3" s="226"/>
      <c r="T3" s="226"/>
      <c r="U3" s="226"/>
      <c r="V3" s="226"/>
      <c r="W3" s="226"/>
      <c r="X3" s="226"/>
      <c r="Y3" s="226"/>
      <c r="Z3" s="229" t="s">
        <v>75</v>
      </c>
      <c r="AA3" s="230"/>
      <c r="AB3" s="230"/>
      <c r="AC3" s="230"/>
      <c r="AD3" s="230"/>
      <c r="AE3" s="230"/>
      <c r="AF3" s="230"/>
      <c r="AG3" s="226" t="s">
        <v>75</v>
      </c>
    </row>
    <row r="4" spans="1:33">
      <c r="A4" s="225"/>
      <c r="B4" s="226" t="s">
        <v>76</v>
      </c>
      <c r="C4" s="226" t="s">
        <v>77</v>
      </c>
      <c r="D4" s="226" t="s">
        <v>78</v>
      </c>
      <c r="E4" s="226" t="s">
        <v>79</v>
      </c>
      <c r="F4" s="226" t="s">
        <v>80</v>
      </c>
      <c r="G4" s="226" t="s">
        <v>81</v>
      </c>
      <c r="H4" s="226" t="s">
        <v>82</v>
      </c>
      <c r="I4" s="226" t="s">
        <v>83</v>
      </c>
      <c r="J4" s="226" t="s">
        <v>84</v>
      </c>
      <c r="K4" s="226" t="s">
        <v>85</v>
      </c>
      <c r="L4" s="226" t="s">
        <v>86</v>
      </c>
      <c r="M4" s="226" t="s">
        <v>87</v>
      </c>
      <c r="N4" s="226" t="s">
        <v>88</v>
      </c>
      <c r="O4" s="226" t="s">
        <v>89</v>
      </c>
      <c r="P4" s="226" t="s">
        <v>90</v>
      </c>
      <c r="Q4" s="226" t="s">
        <v>91</v>
      </c>
      <c r="R4" s="226" t="s">
        <v>92</v>
      </c>
      <c r="S4" s="226" t="s">
        <v>93</v>
      </c>
      <c r="T4" s="226" t="s">
        <v>94</v>
      </c>
      <c r="U4" s="226" t="s">
        <v>95</v>
      </c>
      <c r="V4" s="226" t="s">
        <v>96</v>
      </c>
      <c r="W4" s="226" t="s">
        <v>97</v>
      </c>
      <c r="X4" s="226" t="s">
        <v>98</v>
      </c>
      <c r="Y4" s="226" t="s">
        <v>99</v>
      </c>
      <c r="Z4" s="226" t="s">
        <v>93</v>
      </c>
      <c r="AA4" s="226" t="s">
        <v>94</v>
      </c>
      <c r="AB4" s="226" t="s">
        <v>95</v>
      </c>
      <c r="AC4" s="226" t="s">
        <v>96</v>
      </c>
      <c r="AD4" s="226" t="s">
        <v>97</v>
      </c>
      <c r="AE4" s="226" t="s">
        <v>98</v>
      </c>
      <c r="AF4" s="229" t="s">
        <v>99</v>
      </c>
      <c r="AG4" s="226"/>
    </row>
    <row r="5" s="223" customFormat="1" ht="14.25" spans="1:33">
      <c r="A5" s="88" t="s">
        <v>100</v>
      </c>
      <c r="B5" s="227"/>
      <c r="C5" s="227"/>
      <c r="D5" s="227"/>
      <c r="E5" s="227"/>
      <c r="F5" s="227"/>
      <c r="G5" s="227"/>
      <c r="H5" s="227"/>
      <c r="I5" s="227"/>
      <c r="J5" s="227"/>
      <c r="K5" s="227"/>
      <c r="L5" s="227"/>
      <c r="M5" s="227"/>
      <c r="N5" s="227"/>
      <c r="O5" s="227"/>
      <c r="P5" s="227"/>
      <c r="Q5" s="227"/>
      <c r="R5" s="227"/>
      <c r="S5" s="227"/>
      <c r="T5" s="227"/>
      <c r="U5" s="227"/>
      <c r="V5" s="227"/>
      <c r="W5" s="227"/>
      <c r="X5" s="227"/>
      <c r="Y5" s="227"/>
      <c r="Z5" s="227"/>
      <c r="AA5" s="227"/>
      <c r="AB5" s="227"/>
      <c r="AC5" s="227"/>
      <c r="AD5" s="227"/>
      <c r="AE5" s="227"/>
      <c r="AF5" s="227"/>
      <c r="AG5" s="227"/>
    </row>
    <row r="6" s="223" customFormat="1" ht="14.25" spans="1:33">
      <c r="A6" s="88" t="s">
        <v>101</v>
      </c>
      <c r="B6" s="227"/>
      <c r="C6" s="227"/>
      <c r="D6" s="227"/>
      <c r="E6" s="227"/>
      <c r="F6" s="227"/>
      <c r="G6" s="227"/>
      <c r="H6" s="227"/>
      <c r="I6" s="227"/>
      <c r="J6" s="227"/>
      <c r="K6" s="227"/>
      <c r="L6" s="227"/>
      <c r="M6" s="227"/>
      <c r="N6" s="227"/>
      <c r="O6" s="227"/>
      <c r="P6" s="227"/>
      <c r="Q6" s="227"/>
      <c r="R6" s="227"/>
      <c r="S6" s="227"/>
      <c r="T6" s="227"/>
      <c r="U6" s="227"/>
      <c r="V6" s="227"/>
      <c r="W6" s="227"/>
      <c r="X6" s="227"/>
      <c r="Y6" s="227"/>
      <c r="Z6" s="227"/>
      <c r="AA6" s="227"/>
      <c r="AB6" s="227"/>
      <c r="AC6" s="227"/>
      <c r="AD6" s="227"/>
      <c r="AE6" s="227"/>
      <c r="AF6" s="227"/>
      <c r="AG6" s="227"/>
    </row>
    <row r="7" s="223" customFormat="1" ht="14.25" spans="1:33">
      <c r="A7" s="88" t="s">
        <v>33</v>
      </c>
      <c r="B7" s="228">
        <f>IF(B5=0,0,B6/B5)*100</f>
        <v>0</v>
      </c>
      <c r="C7" s="228">
        <f t="shared" ref="C7:AG7" si="0">IF(C5=0,0,C6/C5)*100</f>
        <v>0</v>
      </c>
      <c r="D7" s="228">
        <f t="shared" si="0"/>
        <v>0</v>
      </c>
      <c r="E7" s="228">
        <f t="shared" si="0"/>
        <v>0</v>
      </c>
      <c r="F7" s="228">
        <f t="shared" si="0"/>
        <v>0</v>
      </c>
      <c r="G7" s="228">
        <f t="shared" si="0"/>
        <v>0</v>
      </c>
      <c r="H7" s="228">
        <f t="shared" si="0"/>
        <v>0</v>
      </c>
      <c r="I7" s="228">
        <f t="shared" si="0"/>
        <v>0</v>
      </c>
      <c r="J7" s="228">
        <f t="shared" si="0"/>
        <v>0</v>
      </c>
      <c r="K7" s="228">
        <f t="shared" si="0"/>
        <v>0</v>
      </c>
      <c r="L7" s="228">
        <f t="shared" si="0"/>
        <v>0</v>
      </c>
      <c r="M7" s="228">
        <f t="shared" si="0"/>
        <v>0</v>
      </c>
      <c r="N7" s="228">
        <f t="shared" si="0"/>
        <v>0</v>
      </c>
      <c r="O7" s="228">
        <f t="shared" si="0"/>
        <v>0</v>
      </c>
      <c r="P7" s="228">
        <f t="shared" si="0"/>
        <v>0</v>
      </c>
      <c r="Q7" s="228">
        <f t="shared" si="0"/>
        <v>0</v>
      </c>
      <c r="R7" s="228">
        <f t="shared" si="0"/>
        <v>0</v>
      </c>
      <c r="S7" s="228">
        <f t="shared" si="0"/>
        <v>0</v>
      </c>
      <c r="T7" s="228">
        <f t="shared" si="0"/>
        <v>0</v>
      </c>
      <c r="U7" s="228">
        <f t="shared" si="0"/>
        <v>0</v>
      </c>
      <c r="V7" s="228">
        <f t="shared" si="0"/>
        <v>0</v>
      </c>
      <c r="W7" s="228">
        <f t="shared" si="0"/>
        <v>0</v>
      </c>
      <c r="X7" s="228">
        <f t="shared" si="0"/>
        <v>0</v>
      </c>
      <c r="Y7" s="228">
        <f t="shared" si="0"/>
        <v>0</v>
      </c>
      <c r="Z7" s="228">
        <f t="shared" si="0"/>
        <v>0</v>
      </c>
      <c r="AA7" s="228">
        <f t="shared" si="0"/>
        <v>0</v>
      </c>
      <c r="AB7" s="228">
        <f t="shared" si="0"/>
        <v>0</v>
      </c>
      <c r="AC7" s="228">
        <f t="shared" si="0"/>
        <v>0</v>
      </c>
      <c r="AD7" s="228">
        <f t="shared" si="0"/>
        <v>0</v>
      </c>
      <c r="AE7" s="228">
        <f t="shared" si="0"/>
        <v>0</v>
      </c>
      <c r="AF7" s="228">
        <f t="shared" si="0"/>
        <v>0</v>
      </c>
      <c r="AG7" s="228">
        <f t="shared" si="0"/>
        <v>0</v>
      </c>
    </row>
  </sheetData>
  <mergeCells count="6">
    <mergeCell ref="A1:AG1"/>
    <mergeCell ref="B3:Q3"/>
    <mergeCell ref="R3:Y3"/>
    <mergeCell ref="Z3:AF3"/>
    <mergeCell ref="A3:A4"/>
    <mergeCell ref="AG3:AG4"/>
  </mergeCells>
  <pageMargins left="0.7" right="0.7" top="0.75" bottom="0.75" header="0.3" footer="0.3"/>
  <pageSetup paperSize="9" orientation="portrait" horizontalDpi="600" vertic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pageSetUpPr fitToPage="1"/>
  </sheetPr>
  <dimension ref="A1:D133"/>
  <sheetViews>
    <sheetView zoomScaleSheetLayoutView="60" workbookViewId="0">
      <selection activeCell="A1" sqref="A1:D1"/>
    </sheetView>
  </sheetViews>
  <sheetFormatPr defaultColWidth="8.775" defaultRowHeight="13.5" outlineLevelCol="3"/>
  <cols>
    <col min="1" max="1" width="42.1" style="86" customWidth="1"/>
    <col min="2" max="3" width="14.775" style="117"/>
    <col min="4" max="4" width="22.5583333333333" style="117" customWidth="1"/>
    <col min="5" max="16384" width="8.775" style="86"/>
  </cols>
  <sheetData>
    <row r="1" s="177" customFormat="1" ht="30" customHeight="1" spans="1:4">
      <c r="A1" s="192" t="s">
        <v>5</v>
      </c>
      <c r="B1" s="192"/>
      <c r="C1" s="192"/>
      <c r="D1" s="192"/>
    </row>
    <row r="2" ht="19.5" customHeight="1" spans="2:4">
      <c r="B2" s="108"/>
      <c r="C2" s="108"/>
      <c r="D2" s="199" t="s">
        <v>29</v>
      </c>
    </row>
    <row r="3" s="106" customFormat="1" ht="47.4" customHeight="1" spans="1:4">
      <c r="A3" s="17" t="s">
        <v>102</v>
      </c>
      <c r="B3" s="17" t="s">
        <v>31</v>
      </c>
      <c r="C3" s="17" t="s">
        <v>32</v>
      </c>
      <c r="D3" s="18" t="s">
        <v>33</v>
      </c>
    </row>
    <row r="4" s="178" customFormat="1" ht="19.5" customHeight="1" spans="1:4">
      <c r="A4" s="221" t="s">
        <v>103</v>
      </c>
      <c r="B4" s="89">
        <v>41684</v>
      </c>
      <c r="C4" s="89">
        <v>25077</v>
      </c>
      <c r="D4" s="222">
        <f>(C4-B4)/B4</f>
        <v>-0.398402264657902</v>
      </c>
    </row>
    <row r="5" s="178" customFormat="1" ht="19.5" customHeight="1" spans="1:4">
      <c r="A5" s="221" t="s">
        <v>104</v>
      </c>
      <c r="B5" s="89"/>
      <c r="C5" s="89"/>
      <c r="D5" s="222"/>
    </row>
    <row r="6" s="178" customFormat="1" ht="19.5" customHeight="1" spans="1:4">
      <c r="A6" s="221" t="s">
        <v>105</v>
      </c>
      <c r="B6" s="89">
        <v>126</v>
      </c>
      <c r="C6" s="89"/>
      <c r="D6" s="222">
        <f t="shared" ref="D6:D19" si="0">(C6-B6)/B6</f>
        <v>-1</v>
      </c>
    </row>
    <row r="7" s="178" customFormat="1" ht="19.5" customHeight="1" spans="1:4">
      <c r="A7" s="221" t="s">
        <v>106</v>
      </c>
      <c r="B7" s="89">
        <v>9625</v>
      </c>
      <c r="C7" s="89">
        <v>7574</v>
      </c>
      <c r="D7" s="222">
        <f t="shared" si="0"/>
        <v>-0.213090909090909</v>
      </c>
    </row>
    <row r="8" s="178" customFormat="1" ht="19.5" customHeight="1" spans="1:4">
      <c r="A8" s="221" t="s">
        <v>107</v>
      </c>
      <c r="B8" s="89">
        <v>42127</v>
      </c>
      <c r="C8" s="89">
        <v>24978</v>
      </c>
      <c r="D8" s="222">
        <f t="shared" si="0"/>
        <v>-0.407078595674983</v>
      </c>
    </row>
    <row r="9" s="178" customFormat="1" ht="19.5" customHeight="1" spans="1:4">
      <c r="A9" s="221" t="s">
        <v>108</v>
      </c>
      <c r="B9" s="89">
        <v>385</v>
      </c>
      <c r="C9" s="89">
        <v>226</v>
      </c>
      <c r="D9" s="222">
        <f t="shared" si="0"/>
        <v>-0.412987012987013</v>
      </c>
    </row>
    <row r="10" s="178" customFormat="1" ht="19.5" customHeight="1" spans="1:4">
      <c r="A10" s="221" t="s">
        <v>109</v>
      </c>
      <c r="B10" s="89">
        <v>1497</v>
      </c>
      <c r="C10" s="89">
        <v>1225</v>
      </c>
      <c r="D10" s="222">
        <f t="shared" si="0"/>
        <v>-0.181696726786907</v>
      </c>
    </row>
    <row r="11" s="178" customFormat="1" ht="19.5" customHeight="1" spans="1:4">
      <c r="A11" s="221" t="s">
        <v>110</v>
      </c>
      <c r="B11" s="89">
        <v>28046</v>
      </c>
      <c r="C11" s="89">
        <v>22103</v>
      </c>
      <c r="D11" s="222">
        <f t="shared" si="0"/>
        <v>-0.211901875490266</v>
      </c>
    </row>
    <row r="12" s="178" customFormat="1" ht="19.5" customHeight="1" spans="1:4">
      <c r="A12" s="221" t="s">
        <v>111</v>
      </c>
      <c r="B12" s="89">
        <v>13483</v>
      </c>
      <c r="C12" s="89">
        <v>13020</v>
      </c>
      <c r="D12" s="222">
        <f t="shared" si="0"/>
        <v>-0.0343395386783357</v>
      </c>
    </row>
    <row r="13" s="178" customFormat="1" ht="19.5" customHeight="1" spans="1:4">
      <c r="A13" s="221" t="s">
        <v>112</v>
      </c>
      <c r="B13" s="89">
        <v>3976</v>
      </c>
      <c r="C13" s="89">
        <v>1038</v>
      </c>
      <c r="D13" s="222">
        <f t="shared" si="0"/>
        <v>-0.738933601609658</v>
      </c>
    </row>
    <row r="14" s="178" customFormat="1" ht="19.5" customHeight="1" spans="1:4">
      <c r="A14" s="221" t="s">
        <v>113</v>
      </c>
      <c r="B14" s="89">
        <v>3745</v>
      </c>
      <c r="C14" s="89">
        <v>1650</v>
      </c>
      <c r="D14" s="222">
        <f t="shared" si="0"/>
        <v>-0.559412550066756</v>
      </c>
    </row>
    <row r="15" s="178" customFormat="1" ht="19.5" customHeight="1" spans="1:4">
      <c r="A15" s="221" t="s">
        <v>114</v>
      </c>
      <c r="B15" s="89">
        <v>30900</v>
      </c>
      <c r="C15" s="89">
        <v>24127</v>
      </c>
      <c r="D15" s="222">
        <f t="shared" si="0"/>
        <v>-0.219190938511327</v>
      </c>
    </row>
    <row r="16" s="178" customFormat="1" ht="19.5" customHeight="1" spans="1:4">
      <c r="A16" s="221" t="s">
        <v>115</v>
      </c>
      <c r="B16" s="89">
        <v>828</v>
      </c>
      <c r="C16" s="89">
        <v>788</v>
      </c>
      <c r="D16" s="222">
        <f t="shared" si="0"/>
        <v>-0.0483091787439614</v>
      </c>
    </row>
    <row r="17" s="178" customFormat="1" ht="19.5" customHeight="1" spans="1:4">
      <c r="A17" s="221" t="s">
        <v>116</v>
      </c>
      <c r="B17" s="89">
        <v>536</v>
      </c>
      <c r="C17" s="89">
        <v>96</v>
      </c>
      <c r="D17" s="222">
        <f t="shared" si="0"/>
        <v>-0.82089552238806</v>
      </c>
    </row>
    <row r="18" s="178" customFormat="1" ht="19.5" customHeight="1" spans="1:4">
      <c r="A18" s="221" t="s">
        <v>117</v>
      </c>
      <c r="B18" s="89">
        <v>2162</v>
      </c>
      <c r="C18" s="89">
        <v>139</v>
      </c>
      <c r="D18" s="222">
        <f t="shared" si="0"/>
        <v>-0.935707678075856</v>
      </c>
    </row>
    <row r="19" s="178" customFormat="1" ht="19.5" customHeight="1" spans="1:4">
      <c r="A19" s="221" t="s">
        <v>118</v>
      </c>
      <c r="B19" s="89">
        <v>10</v>
      </c>
      <c r="C19" s="89"/>
      <c r="D19" s="222">
        <f t="shared" si="0"/>
        <v>-1</v>
      </c>
    </row>
    <row r="20" s="178" customFormat="1" ht="19.5" customHeight="1" spans="1:4">
      <c r="A20" s="221" t="s">
        <v>119</v>
      </c>
      <c r="B20" s="89"/>
      <c r="C20" s="89"/>
      <c r="D20" s="222"/>
    </row>
    <row r="21" s="178" customFormat="1" ht="19.5" customHeight="1" spans="1:4">
      <c r="A21" s="221" t="s">
        <v>120</v>
      </c>
      <c r="B21" s="89">
        <v>2210</v>
      </c>
      <c r="C21" s="89">
        <v>519</v>
      </c>
      <c r="D21" s="222">
        <f>(C21-B21)/B21</f>
        <v>-0.765158371040724</v>
      </c>
    </row>
    <row r="22" s="178" customFormat="1" ht="19.5" customHeight="1" spans="1:4">
      <c r="A22" s="221" t="s">
        <v>121</v>
      </c>
      <c r="B22" s="89">
        <v>6578</v>
      </c>
      <c r="C22" s="89">
        <v>4564</v>
      </c>
      <c r="D22" s="222">
        <f>(C22-B22)/B22</f>
        <v>-0.306172088780784</v>
      </c>
    </row>
    <row r="23" s="178" customFormat="1" ht="19.5" customHeight="1" spans="1:4">
      <c r="A23" s="221" t="s">
        <v>122</v>
      </c>
      <c r="B23" s="89">
        <v>404</v>
      </c>
      <c r="C23" s="89"/>
      <c r="D23" s="222">
        <f>(C23-B23)/B23</f>
        <v>-1</v>
      </c>
    </row>
    <row r="24" s="178" customFormat="1" ht="19.5" customHeight="1" spans="1:4">
      <c r="A24" s="221" t="s">
        <v>123</v>
      </c>
      <c r="B24" s="89"/>
      <c r="C24" s="89">
        <v>1000</v>
      </c>
      <c r="D24" s="222"/>
    </row>
    <row r="25" s="178" customFormat="1" ht="19.5" customHeight="1" spans="1:4">
      <c r="A25" s="221" t="s">
        <v>124</v>
      </c>
      <c r="B25" s="89">
        <v>400</v>
      </c>
      <c r="C25" s="89">
        <v>49515</v>
      </c>
      <c r="D25" s="222">
        <f t="shared" ref="D25:D30" si="1">(C25-B25)/B25</f>
        <v>122.7875</v>
      </c>
    </row>
    <row r="26" s="178" customFormat="1" ht="19.5" customHeight="1" spans="1:4">
      <c r="A26" s="221" t="s">
        <v>125</v>
      </c>
      <c r="B26" s="89">
        <v>1450</v>
      </c>
      <c r="C26" s="89">
        <v>3298</v>
      </c>
      <c r="D26" s="222">
        <f t="shared" si="1"/>
        <v>1.27448275862069</v>
      </c>
    </row>
    <row r="27" s="178" customFormat="1" ht="19.5" customHeight="1" spans="1:4">
      <c r="A27" s="221" t="s">
        <v>126</v>
      </c>
      <c r="B27" s="89">
        <v>30</v>
      </c>
      <c r="C27" s="89">
        <v>50</v>
      </c>
      <c r="D27" s="222">
        <f t="shared" si="1"/>
        <v>0.666666666666667</v>
      </c>
    </row>
    <row r="28" s="178" customFormat="1" ht="19.5" customHeight="1" spans="1:4">
      <c r="A28" s="17" t="s">
        <v>127</v>
      </c>
      <c r="B28" s="89">
        <f>SUM(B4:B27)</f>
        <v>190202</v>
      </c>
      <c r="C28" s="89">
        <f>SUM(C4:C27)</f>
        <v>180987</v>
      </c>
      <c r="D28" s="222">
        <f t="shared" si="1"/>
        <v>-0.0484484916036635</v>
      </c>
    </row>
    <row r="29" s="178" customFormat="1" ht="19.5" customHeight="1" spans="1:4">
      <c r="A29" s="195" t="s">
        <v>128</v>
      </c>
      <c r="B29" s="89">
        <f>SUM(B30:B31)</f>
        <v>32757</v>
      </c>
      <c r="C29" s="89">
        <f>SUM(C30:C31)</f>
        <v>3989</v>
      </c>
      <c r="D29" s="222">
        <f t="shared" si="1"/>
        <v>-0.878224501633239</v>
      </c>
    </row>
    <row r="30" s="178" customFormat="1" ht="19.5" customHeight="1" spans="1:4">
      <c r="A30" s="195" t="s">
        <v>129</v>
      </c>
      <c r="B30" s="89">
        <v>32757</v>
      </c>
      <c r="C30" s="89"/>
      <c r="D30" s="222">
        <f t="shared" si="1"/>
        <v>-1</v>
      </c>
    </row>
    <row r="31" s="178" customFormat="1" ht="19.5" customHeight="1" spans="1:4">
      <c r="A31" s="195" t="s">
        <v>130</v>
      </c>
      <c r="B31" s="89"/>
      <c r="C31" s="89">
        <v>3989</v>
      </c>
      <c r="D31" s="222"/>
    </row>
    <row r="32" s="178" customFormat="1" ht="19.5" customHeight="1" spans="1:4">
      <c r="A32" s="195" t="s">
        <v>131</v>
      </c>
      <c r="B32" s="89">
        <f>SUM(B33:B39)</f>
        <v>5528</v>
      </c>
      <c r="C32" s="89">
        <f>SUM(C33:C39)</f>
        <v>3169</v>
      </c>
      <c r="D32" s="222">
        <f>(C32-B32)/B32</f>
        <v>-0.426736613603473</v>
      </c>
    </row>
    <row r="33" s="178" customFormat="1" ht="19.5" customHeight="1" spans="1:4">
      <c r="A33" s="195" t="s">
        <v>132</v>
      </c>
      <c r="B33" s="89"/>
      <c r="C33" s="89"/>
      <c r="D33" s="222"/>
    </row>
    <row r="34" s="178" customFormat="1" ht="19.5" customHeight="1" spans="1:4">
      <c r="A34" s="195" t="s">
        <v>133</v>
      </c>
      <c r="B34" s="89"/>
      <c r="C34" s="89"/>
      <c r="D34" s="222"/>
    </row>
    <row r="35" s="178" customFormat="1" ht="19.5" customHeight="1" spans="1:4">
      <c r="A35" s="195" t="s">
        <v>134</v>
      </c>
      <c r="B35" s="89"/>
      <c r="C35" s="89"/>
      <c r="D35" s="222"/>
    </row>
    <row r="36" s="178" customFormat="1" ht="19.5" customHeight="1" spans="1:4">
      <c r="A36" s="195" t="s">
        <v>135</v>
      </c>
      <c r="B36" s="89">
        <v>4069</v>
      </c>
      <c r="C36" s="89">
        <v>3169</v>
      </c>
      <c r="D36" s="222"/>
    </row>
    <row r="37" s="178" customFormat="1" ht="19.5" customHeight="1" spans="1:4">
      <c r="A37" s="195" t="s">
        <v>136</v>
      </c>
      <c r="B37" s="89"/>
      <c r="C37" s="89"/>
      <c r="D37" s="222"/>
    </row>
    <row r="38" s="178" customFormat="1" ht="19.5" customHeight="1" spans="1:4">
      <c r="A38" s="195" t="s">
        <v>137</v>
      </c>
      <c r="B38" s="89">
        <v>31</v>
      </c>
      <c r="C38" s="89"/>
      <c r="D38" s="222">
        <f>(C38-B38)/B38</f>
        <v>-1</v>
      </c>
    </row>
    <row r="39" s="178" customFormat="1" ht="19.5" customHeight="1" spans="1:4">
      <c r="A39" s="195" t="s">
        <v>138</v>
      </c>
      <c r="B39" s="89">
        <v>1428</v>
      </c>
      <c r="C39" s="89"/>
      <c r="D39" s="222">
        <f>(C39-B39)/B39</f>
        <v>-1</v>
      </c>
    </row>
    <row r="40" s="178" customFormat="1" ht="19.5" customHeight="1" spans="1:4">
      <c r="A40" s="17" t="s">
        <v>139</v>
      </c>
      <c r="B40" s="89">
        <f>SUM(B28,B29,B32)</f>
        <v>228487</v>
      </c>
      <c r="C40" s="89">
        <f>SUM(C28,C29,C32)</f>
        <v>188145</v>
      </c>
      <c r="D40" s="222">
        <f>(C40-B40)/B40</f>
        <v>-0.176561467392018</v>
      </c>
    </row>
    <row r="41" s="178" customFormat="1" ht="20.1" customHeight="1" spans="2:4">
      <c r="B41" s="108"/>
      <c r="C41" s="108"/>
      <c r="D41" s="108"/>
    </row>
    <row r="42" s="178" customFormat="1" ht="20.1" customHeight="1" spans="2:4">
      <c r="B42" s="108"/>
      <c r="C42" s="108"/>
      <c r="D42" s="108"/>
    </row>
    <row r="43" s="178" customFormat="1" ht="20.1" customHeight="1" spans="2:4">
      <c r="B43" s="108"/>
      <c r="C43" s="108"/>
      <c r="D43" s="108"/>
    </row>
    <row r="44" s="178" customFormat="1" ht="20.1" customHeight="1" spans="2:4">
      <c r="B44" s="108"/>
      <c r="C44" s="108"/>
      <c r="D44" s="108"/>
    </row>
    <row r="45" s="178" customFormat="1" ht="20.1" customHeight="1" spans="2:4">
      <c r="B45" s="108"/>
      <c r="C45" s="108"/>
      <c r="D45" s="108"/>
    </row>
    <row r="46" s="178" customFormat="1" ht="20.1" customHeight="1" spans="2:4">
      <c r="B46" s="108"/>
      <c r="C46" s="108"/>
      <c r="D46" s="108"/>
    </row>
    <row r="47" s="178" customFormat="1" ht="20.1" customHeight="1" spans="2:4">
      <c r="B47" s="108"/>
      <c r="C47" s="108"/>
      <c r="D47" s="108"/>
    </row>
    <row r="48" s="178" customFormat="1" ht="20.1" customHeight="1" spans="2:4">
      <c r="B48" s="108"/>
      <c r="C48" s="108"/>
      <c r="D48" s="108"/>
    </row>
    <row r="49" s="178" customFormat="1" ht="20.1" customHeight="1" spans="2:4">
      <c r="B49" s="108"/>
      <c r="C49" s="108"/>
      <c r="D49" s="108"/>
    </row>
    <row r="50" s="178" customFormat="1" ht="20.1" customHeight="1" spans="2:4">
      <c r="B50" s="108"/>
      <c r="C50" s="108"/>
      <c r="D50" s="108"/>
    </row>
    <row r="51" s="178" customFormat="1" ht="20.1" customHeight="1" spans="2:4">
      <c r="B51" s="108"/>
      <c r="C51" s="108"/>
      <c r="D51" s="108"/>
    </row>
    <row r="52" s="178" customFormat="1" ht="20.1" customHeight="1" spans="2:4">
      <c r="B52" s="108"/>
      <c r="C52" s="108"/>
      <c r="D52" s="108"/>
    </row>
    <row r="53" s="178" customFormat="1" ht="20.1" customHeight="1" spans="2:4">
      <c r="B53" s="108"/>
      <c r="C53" s="108"/>
      <c r="D53" s="108"/>
    </row>
    <row r="54" s="178" customFormat="1" ht="20.1" customHeight="1" spans="2:4">
      <c r="B54" s="108"/>
      <c r="C54" s="108"/>
      <c r="D54" s="108"/>
    </row>
    <row r="55" s="178" customFormat="1" ht="20.1" customHeight="1" spans="2:4">
      <c r="B55" s="108"/>
      <c r="C55" s="108"/>
      <c r="D55" s="108"/>
    </row>
    <row r="56" s="178" customFormat="1" ht="20.1" customHeight="1" spans="2:4">
      <c r="B56" s="108"/>
      <c r="C56" s="108"/>
      <c r="D56" s="108"/>
    </row>
    <row r="57" s="178" customFormat="1" ht="20.1" customHeight="1" spans="2:4">
      <c r="B57" s="108"/>
      <c r="C57" s="108"/>
      <c r="D57" s="108"/>
    </row>
    <row r="58" s="178" customFormat="1" ht="20.1" customHeight="1" spans="2:4">
      <c r="B58" s="108"/>
      <c r="C58" s="108"/>
      <c r="D58" s="108"/>
    </row>
    <row r="59" s="178" customFormat="1" ht="20.1" customHeight="1" spans="2:4">
      <c r="B59" s="108"/>
      <c r="C59" s="108"/>
      <c r="D59" s="108"/>
    </row>
    <row r="60" s="178" customFormat="1" ht="20.1" customHeight="1" spans="2:4">
      <c r="B60" s="108"/>
      <c r="C60" s="108"/>
      <c r="D60" s="108"/>
    </row>
    <row r="61" s="178" customFormat="1" ht="20.1" customHeight="1" spans="2:4">
      <c r="B61" s="108"/>
      <c r="C61" s="108"/>
      <c r="D61" s="108"/>
    </row>
    <row r="62" s="178" customFormat="1" ht="20.1" customHeight="1" spans="2:4">
      <c r="B62" s="108"/>
      <c r="C62" s="108"/>
      <c r="D62" s="108"/>
    </row>
    <row r="63" s="178" customFormat="1" ht="20.1" customHeight="1" spans="2:4">
      <c r="B63" s="108"/>
      <c r="C63" s="108"/>
      <c r="D63" s="108"/>
    </row>
    <row r="64" s="178" customFormat="1" ht="20.1" customHeight="1" spans="2:4">
      <c r="B64" s="108"/>
      <c r="C64" s="108"/>
      <c r="D64" s="108"/>
    </row>
    <row r="65" s="178" customFormat="1" ht="20.1" customHeight="1" spans="2:4">
      <c r="B65" s="108"/>
      <c r="C65" s="108"/>
      <c r="D65" s="108"/>
    </row>
    <row r="66" s="178" customFormat="1" ht="20.1" customHeight="1" spans="2:4">
      <c r="B66" s="108"/>
      <c r="C66" s="108"/>
      <c r="D66" s="108"/>
    </row>
    <row r="67" s="178" customFormat="1" ht="20.1" customHeight="1" spans="2:4">
      <c r="B67" s="108"/>
      <c r="C67" s="108"/>
      <c r="D67" s="108"/>
    </row>
    <row r="68" s="178" customFormat="1" ht="20.1" customHeight="1" spans="2:4">
      <c r="B68" s="108"/>
      <c r="C68" s="108"/>
      <c r="D68" s="108"/>
    </row>
    <row r="69" s="178" customFormat="1" ht="20.1" customHeight="1" spans="2:4">
      <c r="B69" s="108"/>
      <c r="C69" s="108"/>
      <c r="D69" s="108"/>
    </row>
    <row r="70" s="178" customFormat="1" ht="20.1" customHeight="1" spans="2:4">
      <c r="B70" s="108"/>
      <c r="C70" s="108"/>
      <c r="D70" s="108"/>
    </row>
    <row r="71" s="178" customFormat="1" ht="20.1" customHeight="1" spans="2:4">
      <c r="B71" s="108"/>
      <c r="C71" s="108"/>
      <c r="D71" s="108"/>
    </row>
    <row r="72" s="178" customFormat="1" ht="20.1" customHeight="1" spans="2:4">
      <c r="B72" s="108"/>
      <c r="C72" s="108"/>
      <c r="D72" s="108"/>
    </row>
    <row r="73" s="178" customFormat="1" ht="20.1" customHeight="1" spans="2:4">
      <c r="B73" s="108"/>
      <c r="C73" s="108"/>
      <c r="D73" s="108"/>
    </row>
    <row r="74" s="178" customFormat="1" ht="20.1" customHeight="1" spans="2:4">
      <c r="B74" s="108"/>
      <c r="C74" s="108"/>
      <c r="D74" s="108"/>
    </row>
    <row r="75" s="178" customFormat="1" ht="20.1" customHeight="1" spans="2:4">
      <c r="B75" s="108"/>
      <c r="C75" s="108"/>
      <c r="D75" s="108"/>
    </row>
    <row r="76" s="178" customFormat="1" ht="20.1" customHeight="1" spans="2:4">
      <c r="B76" s="108"/>
      <c r="C76" s="108"/>
      <c r="D76" s="108"/>
    </row>
    <row r="77" s="178" customFormat="1" ht="20.1" customHeight="1" spans="2:4">
      <c r="B77" s="108"/>
      <c r="C77" s="108"/>
      <c r="D77" s="108"/>
    </row>
    <row r="78" s="178" customFormat="1" ht="20.1" customHeight="1" spans="2:4">
      <c r="B78" s="108"/>
      <c r="C78" s="108"/>
      <c r="D78" s="108"/>
    </row>
    <row r="79" s="178" customFormat="1" ht="20.1" customHeight="1" spans="2:4">
      <c r="B79" s="108"/>
      <c r="C79" s="108"/>
      <c r="D79" s="108"/>
    </row>
    <row r="80" s="178" customFormat="1" ht="20.1" customHeight="1" spans="2:4">
      <c r="B80" s="108"/>
      <c r="C80" s="108"/>
      <c r="D80" s="108"/>
    </row>
    <row r="81" s="178" customFormat="1" ht="20.1" customHeight="1" spans="2:4">
      <c r="B81" s="108"/>
      <c r="C81" s="108"/>
      <c r="D81" s="108"/>
    </row>
    <row r="82" s="178" customFormat="1" ht="20.1" customHeight="1" spans="2:4">
      <c r="B82" s="108"/>
      <c r="C82" s="108"/>
      <c r="D82" s="108"/>
    </row>
    <row r="83" s="178" customFormat="1" ht="20.1" customHeight="1" spans="2:4">
      <c r="B83" s="108"/>
      <c r="C83" s="108"/>
      <c r="D83" s="108"/>
    </row>
    <row r="84" s="178" customFormat="1" ht="20.1" customHeight="1" spans="2:4">
      <c r="B84" s="108"/>
      <c r="C84" s="108"/>
      <c r="D84" s="108"/>
    </row>
    <row r="85" s="178" customFormat="1" ht="20.1" customHeight="1" spans="2:4">
      <c r="B85" s="108"/>
      <c r="C85" s="108"/>
      <c r="D85" s="108"/>
    </row>
    <row r="86" s="178" customFormat="1" ht="20.1" customHeight="1" spans="2:4">
      <c r="B86" s="108"/>
      <c r="C86" s="108"/>
      <c r="D86" s="108"/>
    </row>
    <row r="87" s="178" customFormat="1" ht="20.1" customHeight="1" spans="2:4">
      <c r="B87" s="108"/>
      <c r="C87" s="108"/>
      <c r="D87" s="108"/>
    </row>
    <row r="88" s="178" customFormat="1" ht="20.1" customHeight="1" spans="2:4">
      <c r="B88" s="108"/>
      <c r="C88" s="108"/>
      <c r="D88" s="108"/>
    </row>
    <row r="89" s="178" customFormat="1" ht="20.1" customHeight="1" spans="2:4">
      <c r="B89" s="108"/>
      <c r="C89" s="108"/>
      <c r="D89" s="108"/>
    </row>
    <row r="90" s="178" customFormat="1" ht="20.1" customHeight="1" spans="2:4">
      <c r="B90" s="108"/>
      <c r="C90" s="108"/>
      <c r="D90" s="108"/>
    </row>
    <row r="91" s="178" customFormat="1" ht="20.1" customHeight="1" spans="2:4">
      <c r="B91" s="108"/>
      <c r="C91" s="108"/>
      <c r="D91" s="108"/>
    </row>
    <row r="92" s="178" customFormat="1" ht="20.1" customHeight="1" spans="2:4">
      <c r="B92" s="108"/>
      <c r="C92" s="108"/>
      <c r="D92" s="108"/>
    </row>
    <row r="93" s="178" customFormat="1" ht="20.1" customHeight="1" spans="2:4">
      <c r="B93" s="108"/>
      <c r="C93" s="108"/>
      <c r="D93" s="108"/>
    </row>
    <row r="94" s="178" customFormat="1" ht="20.1" customHeight="1" spans="2:4">
      <c r="B94" s="108"/>
      <c r="C94" s="108"/>
      <c r="D94" s="108"/>
    </row>
    <row r="95" s="178" customFormat="1" ht="20.1" customHeight="1" spans="2:4">
      <c r="B95" s="108"/>
      <c r="C95" s="108"/>
      <c r="D95" s="108"/>
    </row>
    <row r="96" s="178" customFormat="1" ht="20.1" customHeight="1" spans="2:4">
      <c r="B96" s="108"/>
      <c r="C96" s="108"/>
      <c r="D96" s="108"/>
    </row>
    <row r="97" s="178" customFormat="1" ht="20.1" customHeight="1" spans="2:4">
      <c r="B97" s="108"/>
      <c r="C97" s="108"/>
      <c r="D97" s="108"/>
    </row>
    <row r="98" s="178" customFormat="1" ht="20.1" customHeight="1" spans="2:4">
      <c r="B98" s="108"/>
      <c r="C98" s="108"/>
      <c r="D98" s="108"/>
    </row>
    <row r="99" s="178" customFormat="1" ht="20.1" customHeight="1" spans="2:4">
      <c r="B99" s="108"/>
      <c r="C99" s="108"/>
      <c r="D99" s="108"/>
    </row>
    <row r="100" s="178" customFormat="1" ht="20.1" customHeight="1" spans="2:4">
      <c r="B100" s="108"/>
      <c r="C100" s="108"/>
      <c r="D100" s="108"/>
    </row>
    <row r="101" s="178" customFormat="1" ht="20.1" customHeight="1" spans="2:4">
      <c r="B101" s="108"/>
      <c r="C101" s="108"/>
      <c r="D101" s="108"/>
    </row>
    <row r="102" s="178" customFormat="1" ht="20.1" customHeight="1" spans="2:4">
      <c r="B102" s="108"/>
      <c r="C102" s="108"/>
      <c r="D102" s="108"/>
    </row>
    <row r="103" s="178" customFormat="1" ht="20.1" customHeight="1" spans="2:4">
      <c r="B103" s="108"/>
      <c r="C103" s="108"/>
      <c r="D103" s="108"/>
    </row>
    <row r="104" s="178" customFormat="1" ht="20.1" customHeight="1" spans="2:4">
      <c r="B104" s="108"/>
      <c r="C104" s="108"/>
      <c r="D104" s="108"/>
    </row>
    <row r="105" s="178" customFormat="1" ht="20.1" customHeight="1" spans="2:4">
      <c r="B105" s="108"/>
      <c r="C105" s="108"/>
      <c r="D105" s="108"/>
    </row>
    <row r="106" s="178" customFormat="1" ht="20.1" customHeight="1" spans="2:4">
      <c r="B106" s="108"/>
      <c r="C106" s="108"/>
      <c r="D106" s="108"/>
    </row>
    <row r="107" s="178" customFormat="1" ht="20.1" customHeight="1" spans="2:4">
      <c r="B107" s="108"/>
      <c r="C107" s="108"/>
      <c r="D107" s="108"/>
    </row>
    <row r="108" s="178" customFormat="1" ht="20.1" customHeight="1" spans="2:4">
      <c r="B108" s="108"/>
      <c r="C108" s="108"/>
      <c r="D108" s="108"/>
    </row>
    <row r="109" s="178" customFormat="1" ht="20.1" customHeight="1" spans="2:4">
      <c r="B109" s="108"/>
      <c r="C109" s="108"/>
      <c r="D109" s="108"/>
    </row>
    <row r="110" s="178" customFormat="1" ht="20.1" customHeight="1" spans="2:4">
      <c r="B110" s="108"/>
      <c r="C110" s="108"/>
      <c r="D110" s="108"/>
    </row>
    <row r="111" s="178" customFormat="1" ht="20.1" customHeight="1" spans="2:4">
      <c r="B111" s="108"/>
      <c r="C111" s="108"/>
      <c r="D111" s="108"/>
    </row>
    <row r="112" s="178" customFormat="1" ht="20.1" customHeight="1" spans="2:4">
      <c r="B112" s="108"/>
      <c r="C112" s="108"/>
      <c r="D112" s="108"/>
    </row>
    <row r="113" s="178" customFormat="1" ht="20.1" customHeight="1" spans="2:4">
      <c r="B113" s="108"/>
      <c r="C113" s="108"/>
      <c r="D113" s="108"/>
    </row>
    <row r="114" s="178" customFormat="1" ht="20.1" customHeight="1" spans="2:4">
      <c r="B114" s="108"/>
      <c r="C114" s="108"/>
      <c r="D114" s="108"/>
    </row>
    <row r="115" s="178" customFormat="1" ht="20.1" customHeight="1" spans="2:4">
      <c r="B115" s="108"/>
      <c r="C115" s="108"/>
      <c r="D115" s="108"/>
    </row>
    <row r="116" s="178" customFormat="1" ht="20.1" customHeight="1" spans="2:4">
      <c r="B116" s="108"/>
      <c r="C116" s="108"/>
      <c r="D116" s="108"/>
    </row>
    <row r="117" s="178" customFormat="1" ht="20.1" customHeight="1" spans="2:4">
      <c r="B117" s="108"/>
      <c r="C117" s="108"/>
      <c r="D117" s="108"/>
    </row>
    <row r="118" s="178" customFormat="1" ht="20.1" customHeight="1" spans="2:4">
      <c r="B118" s="108"/>
      <c r="C118" s="108"/>
      <c r="D118" s="108"/>
    </row>
    <row r="119" s="178" customFormat="1" ht="20.1" customHeight="1" spans="2:4">
      <c r="B119" s="108"/>
      <c r="C119" s="108"/>
      <c r="D119" s="108"/>
    </row>
    <row r="120" s="178" customFormat="1" ht="20.1" customHeight="1" spans="2:4">
      <c r="B120" s="108"/>
      <c r="C120" s="108"/>
      <c r="D120" s="108"/>
    </row>
    <row r="121" s="178" customFormat="1" ht="20.1" customHeight="1" spans="2:4">
      <c r="B121" s="108"/>
      <c r="C121" s="108"/>
      <c r="D121" s="108"/>
    </row>
    <row r="122" s="178" customFormat="1" ht="20.1" customHeight="1" spans="2:4">
      <c r="B122" s="108"/>
      <c r="C122" s="108"/>
      <c r="D122" s="108"/>
    </row>
    <row r="123" s="178" customFormat="1" ht="20.1" customHeight="1" spans="2:4">
      <c r="B123" s="108"/>
      <c r="C123" s="108"/>
      <c r="D123" s="108"/>
    </row>
    <row r="124" ht="20.1" customHeight="1"/>
    <row r="125" ht="20.1" customHeight="1"/>
    <row r="126" ht="20.1" customHeight="1"/>
    <row r="127" ht="20.1" customHeight="1"/>
    <row r="128" ht="20.1" customHeight="1"/>
    <row r="129" ht="20.1" customHeight="1"/>
    <row r="130" ht="20.1" customHeight="1"/>
    <row r="131" ht="20.1" customHeight="1"/>
    <row r="132" ht="20.1" customHeight="1"/>
    <row r="133" ht="20.1" customHeight="1"/>
  </sheetData>
  <mergeCells count="1">
    <mergeCell ref="A1:D1"/>
  </mergeCells>
  <printOptions horizontalCentered="1"/>
  <pageMargins left="0.71" right="0.71" top="0.75" bottom="0.75" header="0.31" footer="0.31"/>
  <pageSetup paperSize="9" scale="94" fitToHeight="200" orientation="portrait" horizontalDpi="600" vertic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pageSetUpPr fitToPage="1"/>
  </sheetPr>
  <dimension ref="A1:D1400"/>
  <sheetViews>
    <sheetView zoomScaleSheetLayoutView="60" workbookViewId="0">
      <selection activeCell="M4" sqref="M4"/>
    </sheetView>
  </sheetViews>
  <sheetFormatPr defaultColWidth="8.775" defaultRowHeight="13.5" outlineLevelCol="3"/>
  <cols>
    <col min="1" max="1" width="54.3333333333333" style="86"/>
    <col min="2" max="3" width="13.5583333333333" style="86"/>
    <col min="4" max="4" width="18.775" style="86" customWidth="1"/>
    <col min="5" max="16384" width="8.775" style="86"/>
  </cols>
  <sheetData>
    <row r="1" s="177" customFormat="1" ht="30" customHeight="1" spans="1:4">
      <c r="A1" s="192" t="s">
        <v>6</v>
      </c>
      <c r="B1" s="192"/>
      <c r="C1" s="192"/>
      <c r="D1" s="192"/>
    </row>
    <row r="2" ht="14.25" spans="2:4">
      <c r="B2" s="87"/>
      <c r="C2" s="87"/>
      <c r="D2" s="199" t="s">
        <v>29</v>
      </c>
    </row>
    <row r="3" ht="40.2" customHeight="1" spans="1:4">
      <c r="A3" s="17" t="s">
        <v>30</v>
      </c>
      <c r="B3" s="196" t="s">
        <v>31</v>
      </c>
      <c r="C3" s="17" t="s">
        <v>32</v>
      </c>
      <c r="D3" s="194" t="s">
        <v>33</v>
      </c>
    </row>
    <row r="4" ht="18.75" customHeight="1" spans="1:4">
      <c r="A4" s="200" t="s">
        <v>140</v>
      </c>
      <c r="B4" s="201">
        <v>41684</v>
      </c>
      <c r="C4" s="201">
        <v>25077</v>
      </c>
      <c r="D4" s="202">
        <f>(C4-B4)/B4</f>
        <v>-0.398402264657902</v>
      </c>
    </row>
    <row r="5" ht="14.25" spans="1:4">
      <c r="A5" s="203" t="s">
        <v>141</v>
      </c>
      <c r="B5" s="201">
        <v>850</v>
      </c>
      <c r="C5" s="201">
        <v>823</v>
      </c>
      <c r="D5" s="202">
        <f>(C5-B5)/B5</f>
        <v>-0.0317647058823529</v>
      </c>
    </row>
    <row r="6" ht="14.25" spans="1:4">
      <c r="A6" s="203" t="s">
        <v>142</v>
      </c>
      <c r="B6" s="201">
        <v>534</v>
      </c>
      <c r="C6" s="201">
        <v>586</v>
      </c>
      <c r="D6" s="202">
        <f>(C6-B6)/B6</f>
        <v>0.0973782771535581</v>
      </c>
    </row>
    <row r="7" ht="14.25" spans="1:4">
      <c r="A7" s="203" t="s">
        <v>143</v>
      </c>
      <c r="B7" s="201"/>
      <c r="C7" s="201"/>
      <c r="D7" s="202"/>
    </row>
    <row r="8" ht="14.25" spans="1:4">
      <c r="A8" s="203" t="s">
        <v>144</v>
      </c>
      <c r="B8" s="201"/>
      <c r="C8" s="201"/>
      <c r="D8" s="202"/>
    </row>
    <row r="9" ht="14.25" spans="1:4">
      <c r="A9" s="203" t="s">
        <v>145</v>
      </c>
      <c r="B9" s="201">
        <v>34</v>
      </c>
      <c r="C9" s="201">
        <v>39</v>
      </c>
      <c r="D9" s="202">
        <f>(C9-B9)/B9</f>
        <v>0.147058823529412</v>
      </c>
    </row>
    <row r="10" ht="14.25" spans="1:4">
      <c r="A10" s="203" t="s">
        <v>146</v>
      </c>
      <c r="B10" s="201"/>
      <c r="C10" s="201"/>
      <c r="D10" s="202"/>
    </row>
    <row r="11" ht="14.25" spans="1:4">
      <c r="A11" s="203" t="s">
        <v>147</v>
      </c>
      <c r="B11" s="201"/>
      <c r="C11" s="201"/>
      <c r="D11" s="202"/>
    </row>
    <row r="12" ht="14.25" spans="1:4">
      <c r="A12" s="204" t="s">
        <v>148</v>
      </c>
      <c r="B12" s="201">
        <v>16</v>
      </c>
      <c r="C12" s="201">
        <v>17</v>
      </c>
      <c r="D12" s="202">
        <f>(C12-B12)/B12</f>
        <v>0.0625</v>
      </c>
    </row>
    <row r="13" ht="14.25" spans="1:4">
      <c r="A13" s="203" t="s">
        <v>149</v>
      </c>
      <c r="B13" s="201">
        <v>44</v>
      </c>
      <c r="C13" s="201">
        <v>76</v>
      </c>
      <c r="D13" s="202">
        <f>(C13-B13)/B13</f>
        <v>0.727272727272727</v>
      </c>
    </row>
    <row r="14" ht="14.25" spans="1:4">
      <c r="A14" s="203" t="s">
        <v>150</v>
      </c>
      <c r="B14" s="201"/>
      <c r="C14" s="201"/>
      <c r="D14" s="202"/>
    </row>
    <row r="15" ht="14.25" spans="1:4">
      <c r="A15" s="203" t="s">
        <v>151</v>
      </c>
      <c r="B15" s="201"/>
      <c r="C15" s="201"/>
      <c r="D15" s="202"/>
    </row>
    <row r="16" ht="14.25" spans="1:4">
      <c r="A16" s="203" t="s">
        <v>152</v>
      </c>
      <c r="B16" s="201">
        <v>222</v>
      </c>
      <c r="C16" s="201">
        <v>105</v>
      </c>
      <c r="D16" s="202">
        <f>(C16-B16)/B16</f>
        <v>-0.527027027027027</v>
      </c>
    </row>
    <row r="17" ht="14.25" spans="1:4">
      <c r="A17" s="203" t="s">
        <v>153</v>
      </c>
      <c r="B17" s="201">
        <v>601</v>
      </c>
      <c r="C17" s="201">
        <v>621</v>
      </c>
      <c r="D17" s="202">
        <f>(C17-B17)/B17</f>
        <v>0.0332778702163062</v>
      </c>
    </row>
    <row r="18" ht="14.25" spans="1:4">
      <c r="A18" s="203" t="s">
        <v>142</v>
      </c>
      <c r="B18" s="201">
        <v>422</v>
      </c>
      <c r="C18" s="201">
        <v>460</v>
      </c>
      <c r="D18" s="202">
        <f>(C18-B18)/B18</f>
        <v>0.0900473933649289</v>
      </c>
    </row>
    <row r="19" ht="14.25" spans="1:4">
      <c r="A19" s="203" t="s">
        <v>143</v>
      </c>
      <c r="B19" s="201"/>
      <c r="C19" s="201"/>
      <c r="D19" s="202"/>
    </row>
    <row r="20" ht="14.25" spans="1:4">
      <c r="A20" s="203" t="s">
        <v>144</v>
      </c>
      <c r="B20" s="201"/>
      <c r="C20" s="201"/>
      <c r="D20" s="202"/>
    </row>
    <row r="21" ht="14.25" spans="1:4">
      <c r="A21" s="203" t="s">
        <v>154</v>
      </c>
      <c r="B21" s="201">
        <v>16</v>
      </c>
      <c r="C21" s="201">
        <v>18</v>
      </c>
      <c r="D21" s="202">
        <f>(C21-B21)/B21</f>
        <v>0.125</v>
      </c>
    </row>
    <row r="22" ht="14.25" spans="1:4">
      <c r="A22" s="203" t="s">
        <v>155</v>
      </c>
      <c r="B22" s="201">
        <v>14</v>
      </c>
      <c r="C22" s="201">
        <v>17</v>
      </c>
      <c r="D22" s="202">
        <f>(C22-B22)/B22</f>
        <v>0.214285714285714</v>
      </c>
    </row>
    <row r="23" ht="14.25" spans="1:4">
      <c r="A23" s="203" t="s">
        <v>156</v>
      </c>
      <c r="B23" s="201">
        <v>19</v>
      </c>
      <c r="C23" s="201">
        <v>16</v>
      </c>
      <c r="D23" s="202">
        <f>(C23-B23)/B23</f>
        <v>-0.157894736842105</v>
      </c>
    </row>
    <row r="24" ht="14.25" spans="1:4">
      <c r="A24" s="203" t="s">
        <v>151</v>
      </c>
      <c r="B24" s="201"/>
      <c r="C24" s="201"/>
      <c r="D24" s="202"/>
    </row>
    <row r="25" ht="14.25" spans="1:4">
      <c r="A25" s="203" t="s">
        <v>157</v>
      </c>
      <c r="B25" s="201">
        <v>130</v>
      </c>
      <c r="C25" s="201">
        <v>110</v>
      </c>
      <c r="D25" s="202">
        <f>(C25-B25)/B25</f>
        <v>-0.153846153846154</v>
      </c>
    </row>
    <row r="26" ht="14.25" spans="1:4">
      <c r="A26" s="205" t="s">
        <v>158</v>
      </c>
      <c r="B26" s="201">
        <v>9532</v>
      </c>
      <c r="C26" s="201">
        <v>10779</v>
      </c>
      <c r="D26" s="202">
        <f>(C26-B26)/B26</f>
        <v>0.130822492656316</v>
      </c>
    </row>
    <row r="27" ht="14.25" spans="1:4">
      <c r="A27" s="203" t="s">
        <v>142</v>
      </c>
      <c r="B27" s="201">
        <v>7337</v>
      </c>
      <c r="C27" s="201">
        <v>8741</v>
      </c>
      <c r="D27" s="202">
        <f>(C27-B27)/B27</f>
        <v>0.191358866021535</v>
      </c>
    </row>
    <row r="28" ht="14.25" spans="1:4">
      <c r="A28" s="203" t="s">
        <v>143</v>
      </c>
      <c r="B28" s="201">
        <v>32</v>
      </c>
      <c r="C28" s="201"/>
      <c r="D28" s="202">
        <f>(C28-B28)/B28</f>
        <v>-1</v>
      </c>
    </row>
    <row r="29" ht="14.25" spans="1:4">
      <c r="A29" s="203" t="s">
        <v>144</v>
      </c>
      <c r="B29" s="201"/>
      <c r="C29" s="201"/>
      <c r="D29" s="202"/>
    </row>
    <row r="30" ht="14.25" spans="1:4">
      <c r="A30" s="203" t="s">
        <v>159</v>
      </c>
      <c r="B30" s="201"/>
      <c r="C30" s="201"/>
      <c r="D30" s="202"/>
    </row>
    <row r="31" ht="14.25" spans="1:4">
      <c r="A31" s="203" t="s">
        <v>160</v>
      </c>
      <c r="B31" s="201">
        <v>261</v>
      </c>
      <c r="C31" s="201">
        <v>178</v>
      </c>
      <c r="D31" s="202">
        <f>(C31-B31)/B31</f>
        <v>-0.318007662835249</v>
      </c>
    </row>
    <row r="32" ht="14.25" spans="1:4">
      <c r="A32" s="203" t="s">
        <v>161</v>
      </c>
      <c r="B32" s="201"/>
      <c r="C32" s="201"/>
      <c r="D32" s="202"/>
    </row>
    <row r="33" ht="14.25" spans="1:4">
      <c r="A33" s="203" t="s">
        <v>162</v>
      </c>
      <c r="B33" s="201">
        <v>10</v>
      </c>
      <c r="C33" s="201">
        <v>10</v>
      </c>
      <c r="D33" s="202">
        <f>(C33-B33)/B33</f>
        <v>0</v>
      </c>
    </row>
    <row r="34" ht="14.25" spans="1:4">
      <c r="A34" s="203" t="s">
        <v>163</v>
      </c>
      <c r="B34" s="201">
        <v>28</v>
      </c>
      <c r="C34" s="201">
        <v>93</v>
      </c>
      <c r="D34" s="202">
        <f>(C34-B34)/B34</f>
        <v>2.32142857142857</v>
      </c>
    </row>
    <row r="35" ht="14.25" spans="1:4">
      <c r="A35" s="204" t="s">
        <v>164</v>
      </c>
      <c r="B35" s="201"/>
      <c r="C35" s="201"/>
      <c r="D35" s="202"/>
    </row>
    <row r="36" ht="14.25" spans="1:4">
      <c r="A36" s="204" t="s">
        <v>151</v>
      </c>
      <c r="B36" s="201"/>
      <c r="C36" s="201"/>
      <c r="D36" s="202"/>
    </row>
    <row r="37" ht="14.25" spans="1:4">
      <c r="A37" s="205" t="s">
        <v>165</v>
      </c>
      <c r="B37" s="201">
        <v>1864</v>
      </c>
      <c r="C37" s="201">
        <v>1757</v>
      </c>
      <c r="D37" s="202">
        <f>(C37-B37)/B37</f>
        <v>-0.0574034334763949</v>
      </c>
    </row>
    <row r="38" ht="14.25" spans="1:4">
      <c r="A38" s="203" t="s">
        <v>166</v>
      </c>
      <c r="B38" s="201">
        <f>SUM(B39:B49)</f>
        <v>7836</v>
      </c>
      <c r="C38" s="201">
        <v>321</v>
      </c>
      <c r="D38" s="202">
        <f>(C38-B38)/B38</f>
        <v>-0.959035222052067</v>
      </c>
    </row>
    <row r="39" ht="14.25" spans="1:4">
      <c r="A39" s="203" t="s">
        <v>142</v>
      </c>
      <c r="B39" s="201">
        <v>275</v>
      </c>
      <c r="C39" s="201">
        <v>321</v>
      </c>
      <c r="D39" s="202">
        <f>(C39-B39)/B39</f>
        <v>0.167272727272727</v>
      </c>
    </row>
    <row r="40" ht="14.25" spans="1:4">
      <c r="A40" s="203" t="s">
        <v>143</v>
      </c>
      <c r="B40" s="165"/>
      <c r="C40" s="201"/>
      <c r="D40" s="202"/>
    </row>
    <row r="41" ht="14.25" spans="1:4">
      <c r="A41" s="203" t="s">
        <v>144</v>
      </c>
      <c r="B41" s="165"/>
      <c r="C41" s="201"/>
      <c r="D41" s="202"/>
    </row>
    <row r="42" ht="14.25" spans="1:4">
      <c r="A42" s="203" t="s">
        <v>167</v>
      </c>
      <c r="B42" s="165"/>
      <c r="C42" s="201"/>
      <c r="D42" s="202"/>
    </row>
    <row r="43" ht="14.25" spans="1:4">
      <c r="A43" s="203" t="s">
        <v>168</v>
      </c>
      <c r="B43" s="165"/>
      <c r="C43" s="201"/>
      <c r="D43" s="202"/>
    </row>
    <row r="44" ht="14.25" spans="1:4">
      <c r="A44" s="203" t="s">
        <v>169</v>
      </c>
      <c r="B44" s="201">
        <v>6907</v>
      </c>
      <c r="C44" s="201"/>
      <c r="D44" s="202">
        <f>(C44-B44)/B44</f>
        <v>-1</v>
      </c>
    </row>
    <row r="45" ht="14.25" spans="1:4">
      <c r="A45" s="203" t="s">
        <v>170</v>
      </c>
      <c r="B45" s="201">
        <v>10</v>
      </c>
      <c r="C45" s="201"/>
      <c r="D45" s="202">
        <f>(C45-B45)/B45</f>
        <v>-1</v>
      </c>
    </row>
    <row r="46" ht="14.25" spans="1:4">
      <c r="A46" s="203" t="s">
        <v>171</v>
      </c>
      <c r="B46" s="165"/>
      <c r="C46" s="201"/>
      <c r="D46" s="202"/>
    </row>
    <row r="47" ht="14.25" spans="1:4">
      <c r="A47" s="203" t="s">
        <v>172</v>
      </c>
      <c r="B47" s="165"/>
      <c r="C47" s="201"/>
      <c r="D47" s="202"/>
    </row>
    <row r="48" ht="14.25" spans="1:4">
      <c r="A48" s="203" t="s">
        <v>151</v>
      </c>
      <c r="B48" s="165"/>
      <c r="C48" s="201"/>
      <c r="D48" s="202"/>
    </row>
    <row r="49" ht="14.25" spans="1:4">
      <c r="A49" s="203" t="s">
        <v>173</v>
      </c>
      <c r="B49" s="201">
        <v>644</v>
      </c>
      <c r="C49" s="201"/>
      <c r="D49" s="202">
        <f>(C49-B49)/B49</f>
        <v>-1</v>
      </c>
    </row>
    <row r="50" ht="14.25" spans="1:4">
      <c r="A50" s="203" t="s">
        <v>174</v>
      </c>
      <c r="B50" s="201">
        <f>SUM(B51:B60)</f>
        <v>351</v>
      </c>
      <c r="C50" s="201">
        <v>282</v>
      </c>
      <c r="D50" s="202">
        <f>(C50-B50)/B50</f>
        <v>-0.196581196581197</v>
      </c>
    </row>
    <row r="51" ht="14.25" spans="1:4">
      <c r="A51" s="203" t="s">
        <v>142</v>
      </c>
      <c r="B51" s="201">
        <v>191</v>
      </c>
      <c r="C51" s="201">
        <v>204</v>
      </c>
      <c r="D51" s="202">
        <f>(C51-B51)/B51</f>
        <v>0.0680628272251309</v>
      </c>
    </row>
    <row r="52" ht="14.25" spans="1:4">
      <c r="A52" s="203" t="s">
        <v>143</v>
      </c>
      <c r="B52" s="165"/>
      <c r="C52" s="201"/>
      <c r="D52" s="202"/>
    </row>
    <row r="53" ht="14.25" spans="1:4">
      <c r="A53" s="203" t="s">
        <v>144</v>
      </c>
      <c r="B53" s="165"/>
      <c r="C53" s="201"/>
      <c r="D53" s="202"/>
    </row>
    <row r="54" ht="14.25" spans="1:4">
      <c r="A54" s="203" t="s">
        <v>175</v>
      </c>
      <c r="B54" s="165"/>
      <c r="C54" s="201"/>
      <c r="D54" s="202"/>
    </row>
    <row r="55" ht="14.25" spans="1:4">
      <c r="A55" s="203" t="s">
        <v>176</v>
      </c>
      <c r="B55" s="165"/>
      <c r="C55" s="201"/>
      <c r="D55" s="202"/>
    </row>
    <row r="56" ht="14.25" spans="1:4">
      <c r="A56" s="203" t="s">
        <v>177</v>
      </c>
      <c r="B56" s="165"/>
      <c r="C56" s="201">
        <v>15</v>
      </c>
      <c r="D56" s="202"/>
    </row>
    <row r="57" ht="14.25" spans="1:4">
      <c r="A57" s="203" t="s">
        <v>178</v>
      </c>
      <c r="B57" s="201">
        <v>127</v>
      </c>
      <c r="C57" s="201">
        <v>50</v>
      </c>
      <c r="D57" s="202">
        <f>(C57-B57)/B57</f>
        <v>-0.606299212598425</v>
      </c>
    </row>
    <row r="58" ht="14.25" spans="1:4">
      <c r="A58" s="203" t="s">
        <v>179</v>
      </c>
      <c r="B58" s="201">
        <v>26</v>
      </c>
      <c r="C58" s="201">
        <v>13</v>
      </c>
      <c r="D58" s="202">
        <f>(C58-B58)/B58</f>
        <v>-0.5</v>
      </c>
    </row>
    <row r="59" ht="14.25" spans="1:4">
      <c r="A59" s="203" t="s">
        <v>151</v>
      </c>
      <c r="B59" s="165"/>
      <c r="C59" s="201"/>
      <c r="D59" s="202"/>
    </row>
    <row r="60" ht="14.25" spans="1:4">
      <c r="A60" s="203" t="s">
        <v>180</v>
      </c>
      <c r="B60" s="201">
        <v>7</v>
      </c>
      <c r="C60" s="201"/>
      <c r="D60" s="202">
        <f>(C60-B60)/B60</f>
        <v>-1</v>
      </c>
    </row>
    <row r="61" ht="14.25" spans="1:4">
      <c r="A61" s="203" t="s">
        <v>181</v>
      </c>
      <c r="B61" s="201">
        <f>SUM(B62:B71)</f>
        <v>399</v>
      </c>
      <c r="C61" s="201">
        <v>498</v>
      </c>
      <c r="D61" s="202">
        <f>(C61-B61)/B61</f>
        <v>0.24812030075188</v>
      </c>
    </row>
    <row r="62" ht="14.25" spans="1:4">
      <c r="A62" s="203" t="s">
        <v>142</v>
      </c>
      <c r="B62" s="201">
        <v>364</v>
      </c>
      <c r="C62" s="201">
        <v>414</v>
      </c>
      <c r="D62" s="202">
        <f>(C62-B62)/B62</f>
        <v>0.137362637362637</v>
      </c>
    </row>
    <row r="63" ht="14.25" spans="1:4">
      <c r="A63" s="203" t="s">
        <v>143</v>
      </c>
      <c r="B63" s="165"/>
      <c r="C63" s="201"/>
      <c r="D63" s="202"/>
    </row>
    <row r="64" ht="14.25" spans="1:4">
      <c r="A64" s="203" t="s">
        <v>144</v>
      </c>
      <c r="B64" s="165"/>
      <c r="C64" s="201"/>
      <c r="D64" s="202"/>
    </row>
    <row r="65" ht="14.25" spans="1:4">
      <c r="A65" s="203" t="s">
        <v>182</v>
      </c>
      <c r="B65" s="165"/>
      <c r="C65" s="201"/>
      <c r="D65" s="202"/>
    </row>
    <row r="66" ht="14.25" spans="1:4">
      <c r="A66" s="203" t="s">
        <v>183</v>
      </c>
      <c r="B66" s="201">
        <v>10</v>
      </c>
      <c r="C66" s="201">
        <v>10</v>
      </c>
      <c r="D66" s="202"/>
    </row>
    <row r="67" ht="14.25" spans="1:4">
      <c r="A67" s="203" t="s">
        <v>184</v>
      </c>
      <c r="B67" s="165"/>
      <c r="C67" s="201"/>
      <c r="D67" s="202"/>
    </row>
    <row r="68" ht="14.25" spans="1:4">
      <c r="A68" s="203" t="s">
        <v>185</v>
      </c>
      <c r="B68" s="201">
        <v>15</v>
      </c>
      <c r="C68" s="201">
        <v>17</v>
      </c>
      <c r="D68" s="202">
        <f>(C68-B68)/B68</f>
        <v>0.133333333333333</v>
      </c>
    </row>
    <row r="69" ht="14.25" spans="1:4">
      <c r="A69" s="203" t="s">
        <v>186</v>
      </c>
      <c r="B69" s="165"/>
      <c r="C69" s="201"/>
      <c r="D69" s="202"/>
    </row>
    <row r="70" ht="14.25" spans="1:4">
      <c r="A70" s="203" t="s">
        <v>187</v>
      </c>
      <c r="B70" s="165"/>
      <c r="C70" s="201"/>
      <c r="D70" s="202"/>
    </row>
    <row r="71" ht="14.25" spans="1:4">
      <c r="A71" s="203" t="s">
        <v>188</v>
      </c>
      <c r="B71" s="201">
        <v>10</v>
      </c>
      <c r="C71" s="201">
        <v>57</v>
      </c>
      <c r="D71" s="202">
        <f>(C71-B71)/B71</f>
        <v>4.7</v>
      </c>
    </row>
    <row r="72" ht="14.25" spans="1:4">
      <c r="A72" s="203" t="s">
        <v>189</v>
      </c>
      <c r="B72" s="201">
        <f>SUM(B73:B83)</f>
        <v>420</v>
      </c>
      <c r="C72" s="201"/>
      <c r="D72" s="202">
        <f>(C72-B72)/B72</f>
        <v>-1</v>
      </c>
    </row>
    <row r="73" ht="14.25" spans="1:4">
      <c r="A73" s="203" t="s">
        <v>142</v>
      </c>
      <c r="B73" s="201"/>
      <c r="C73" s="201"/>
      <c r="D73" s="202"/>
    </row>
    <row r="74" ht="14.25" spans="1:4">
      <c r="A74" s="203" t="s">
        <v>143</v>
      </c>
      <c r="B74" s="201"/>
      <c r="C74" s="201"/>
      <c r="D74" s="202"/>
    </row>
    <row r="75" ht="14.25" spans="1:4">
      <c r="A75" s="203" t="s">
        <v>144</v>
      </c>
      <c r="B75" s="201"/>
      <c r="C75" s="201"/>
      <c r="D75" s="202"/>
    </row>
    <row r="76" ht="14.25" spans="1:4">
      <c r="A76" s="203" t="s">
        <v>190</v>
      </c>
      <c r="B76" s="201"/>
      <c r="C76" s="201"/>
      <c r="D76" s="202"/>
    </row>
    <row r="77" ht="14.25" spans="1:4">
      <c r="A77" s="203" t="s">
        <v>191</v>
      </c>
      <c r="B77" s="201"/>
      <c r="C77" s="201"/>
      <c r="D77" s="202"/>
    </row>
    <row r="78" ht="14.25" spans="1:4">
      <c r="A78" s="203" t="s">
        <v>192</v>
      </c>
      <c r="B78" s="201"/>
      <c r="C78" s="201"/>
      <c r="D78" s="202"/>
    </row>
    <row r="79" ht="14.25" spans="1:4">
      <c r="A79" s="203" t="s">
        <v>193</v>
      </c>
      <c r="B79" s="201"/>
      <c r="C79" s="201"/>
      <c r="D79" s="202"/>
    </row>
    <row r="80" ht="14.25" spans="1:4">
      <c r="A80" s="203" t="s">
        <v>194</v>
      </c>
      <c r="B80" s="201"/>
      <c r="C80" s="201"/>
      <c r="D80" s="202"/>
    </row>
    <row r="81" ht="14.25" spans="1:4">
      <c r="A81" s="203" t="s">
        <v>185</v>
      </c>
      <c r="B81" s="201"/>
      <c r="C81" s="201"/>
      <c r="D81" s="202"/>
    </row>
    <row r="82" ht="14.25" spans="1:4">
      <c r="A82" s="203" t="s">
        <v>151</v>
      </c>
      <c r="B82" s="201"/>
      <c r="C82" s="201"/>
      <c r="D82" s="202"/>
    </row>
    <row r="83" ht="14.25" spans="1:4">
      <c r="A83" s="203" t="s">
        <v>195</v>
      </c>
      <c r="B83" s="201">
        <v>420</v>
      </c>
      <c r="C83" s="201"/>
      <c r="D83" s="202">
        <f>(C83-B83)/B83</f>
        <v>-1</v>
      </c>
    </row>
    <row r="84" ht="14.25" spans="1:4">
      <c r="A84" s="203" t="s">
        <v>196</v>
      </c>
      <c r="B84" s="201">
        <v>69</v>
      </c>
      <c r="C84" s="201">
        <v>40</v>
      </c>
      <c r="D84" s="202">
        <f>(C84-B84)/B84</f>
        <v>-0.420289855072464</v>
      </c>
    </row>
    <row r="85" ht="14.25" spans="1:4">
      <c r="A85" s="203" t="s">
        <v>142</v>
      </c>
      <c r="B85" s="201">
        <v>14</v>
      </c>
      <c r="C85" s="201"/>
      <c r="D85" s="202">
        <f>(C85-B85)/B85</f>
        <v>-1</v>
      </c>
    </row>
    <row r="86" ht="14.25" spans="1:4">
      <c r="A86" s="203" t="s">
        <v>143</v>
      </c>
      <c r="B86" s="201"/>
      <c r="C86" s="201"/>
      <c r="D86" s="202"/>
    </row>
    <row r="87" ht="14.25" spans="1:4">
      <c r="A87" s="203" t="s">
        <v>144</v>
      </c>
      <c r="B87" s="201"/>
      <c r="C87" s="201"/>
      <c r="D87" s="202"/>
    </row>
    <row r="88" ht="14.25" spans="1:4">
      <c r="A88" s="203" t="s">
        <v>197</v>
      </c>
      <c r="B88" s="201">
        <v>55</v>
      </c>
      <c r="C88" s="201">
        <v>40</v>
      </c>
      <c r="D88" s="202">
        <f>(C88-B88)/B88</f>
        <v>-0.272727272727273</v>
      </c>
    </row>
    <row r="89" ht="14.25" spans="1:4">
      <c r="A89" s="203" t="s">
        <v>198</v>
      </c>
      <c r="B89" s="201"/>
      <c r="C89" s="201"/>
      <c r="D89" s="202"/>
    </row>
    <row r="90" ht="14.25" spans="1:4">
      <c r="A90" s="203" t="s">
        <v>185</v>
      </c>
      <c r="B90" s="201"/>
      <c r="C90" s="201"/>
      <c r="D90" s="202"/>
    </row>
    <row r="91" ht="14.25" spans="1:4">
      <c r="A91" s="203" t="s">
        <v>151</v>
      </c>
      <c r="B91" s="201"/>
      <c r="C91" s="201"/>
      <c r="D91" s="202"/>
    </row>
    <row r="92" ht="14.25" spans="1:4">
      <c r="A92" s="203" t="s">
        <v>199</v>
      </c>
      <c r="B92" s="201"/>
      <c r="C92" s="201"/>
      <c r="D92" s="202"/>
    </row>
    <row r="93" ht="14.25" spans="1:4">
      <c r="A93" s="203" t="s">
        <v>200</v>
      </c>
      <c r="B93" s="201"/>
      <c r="C93" s="201"/>
      <c r="D93" s="202"/>
    </row>
    <row r="94" ht="14.25" spans="1:4">
      <c r="A94" s="203" t="s">
        <v>142</v>
      </c>
      <c r="B94" s="201"/>
      <c r="C94" s="201"/>
      <c r="D94" s="202"/>
    </row>
    <row r="95" ht="14.25" spans="1:4">
      <c r="A95" s="203" t="s">
        <v>143</v>
      </c>
      <c r="B95" s="201"/>
      <c r="C95" s="201"/>
      <c r="D95" s="202"/>
    </row>
    <row r="96" ht="14.25" spans="1:4">
      <c r="A96" s="203" t="s">
        <v>144</v>
      </c>
      <c r="B96" s="201"/>
      <c r="C96" s="201"/>
      <c r="D96" s="202"/>
    </row>
    <row r="97" ht="14.25" spans="1:4">
      <c r="A97" s="203" t="s">
        <v>201</v>
      </c>
      <c r="B97" s="201"/>
      <c r="C97" s="201"/>
      <c r="D97" s="202"/>
    </row>
    <row r="98" ht="14.25" spans="1:4">
      <c r="A98" s="203" t="s">
        <v>202</v>
      </c>
      <c r="B98" s="201"/>
      <c r="C98" s="201"/>
      <c r="D98" s="202"/>
    </row>
    <row r="99" ht="14.25" spans="1:4">
      <c r="A99" s="203" t="s">
        <v>203</v>
      </c>
      <c r="B99" s="201"/>
      <c r="C99" s="201"/>
      <c r="D99" s="202"/>
    </row>
    <row r="100" ht="14.25" spans="1:4">
      <c r="A100" s="203" t="s">
        <v>185</v>
      </c>
      <c r="B100" s="201"/>
      <c r="C100" s="201"/>
      <c r="D100" s="202"/>
    </row>
    <row r="101" ht="14.25" spans="1:4">
      <c r="A101" s="203" t="s">
        <v>151</v>
      </c>
      <c r="B101" s="201"/>
      <c r="C101" s="201"/>
      <c r="D101" s="202"/>
    </row>
    <row r="102" ht="14.25" spans="1:4">
      <c r="A102" s="203" t="s">
        <v>204</v>
      </c>
      <c r="B102" s="201"/>
      <c r="C102" s="201"/>
      <c r="D102" s="202"/>
    </row>
    <row r="103" ht="14.25" spans="1:4">
      <c r="A103" s="203" t="s">
        <v>205</v>
      </c>
      <c r="B103" s="201">
        <v>1</v>
      </c>
      <c r="C103" s="201"/>
      <c r="D103" s="202">
        <f>(C103-B103)/B103</f>
        <v>-1</v>
      </c>
    </row>
    <row r="104" ht="14.25" spans="1:4">
      <c r="A104" s="203" t="s">
        <v>142</v>
      </c>
      <c r="B104" s="201"/>
      <c r="C104" s="201"/>
      <c r="D104" s="202"/>
    </row>
    <row r="105" ht="14.25" spans="1:4">
      <c r="A105" s="203" t="s">
        <v>143</v>
      </c>
      <c r="B105" s="201"/>
      <c r="C105" s="201"/>
      <c r="D105" s="202"/>
    </row>
    <row r="106" ht="14.25" spans="1:4">
      <c r="A106" s="203" t="s">
        <v>144</v>
      </c>
      <c r="B106" s="201"/>
      <c r="C106" s="201"/>
      <c r="D106" s="202"/>
    </row>
    <row r="107" ht="14.25" spans="1:4">
      <c r="A107" s="203" t="s">
        <v>206</v>
      </c>
      <c r="B107" s="201"/>
      <c r="C107" s="201"/>
      <c r="D107" s="202"/>
    </row>
    <row r="108" ht="14.25" spans="1:4">
      <c r="A108" s="203" t="s">
        <v>207</v>
      </c>
      <c r="B108" s="201"/>
      <c r="C108" s="201"/>
      <c r="D108" s="202"/>
    </row>
    <row r="109" ht="14.25" spans="1:4">
      <c r="A109" s="203" t="s">
        <v>208</v>
      </c>
      <c r="B109" s="201"/>
      <c r="C109" s="201"/>
      <c r="D109" s="202"/>
    </row>
    <row r="110" ht="14.25" spans="1:4">
      <c r="A110" s="203" t="s">
        <v>209</v>
      </c>
      <c r="B110" s="201"/>
      <c r="C110" s="201"/>
      <c r="D110" s="202"/>
    </row>
    <row r="111" ht="14.25" spans="1:4">
      <c r="A111" s="203" t="s">
        <v>210</v>
      </c>
      <c r="B111" s="201"/>
      <c r="C111" s="201"/>
      <c r="D111" s="202"/>
    </row>
    <row r="112" ht="14.25" spans="1:4">
      <c r="A112" s="203" t="s">
        <v>211</v>
      </c>
      <c r="B112" s="201"/>
      <c r="C112" s="201"/>
      <c r="D112" s="202"/>
    </row>
    <row r="113" ht="14.25" spans="1:4">
      <c r="A113" s="203" t="s">
        <v>212</v>
      </c>
      <c r="B113" s="201"/>
      <c r="C113" s="201"/>
      <c r="D113" s="202"/>
    </row>
    <row r="114" ht="14.25" spans="1:4">
      <c r="A114" s="203" t="s">
        <v>213</v>
      </c>
      <c r="B114" s="201"/>
      <c r="C114" s="201"/>
      <c r="D114" s="202"/>
    </row>
    <row r="115" ht="14.25" spans="1:4">
      <c r="A115" s="203" t="s">
        <v>214</v>
      </c>
      <c r="B115" s="201"/>
      <c r="C115" s="201"/>
      <c r="D115" s="202"/>
    </row>
    <row r="116" ht="14.25" spans="1:4">
      <c r="A116" s="203" t="s">
        <v>151</v>
      </c>
      <c r="B116" s="201"/>
      <c r="C116" s="201"/>
      <c r="D116" s="202"/>
    </row>
    <row r="117" ht="14.25" spans="1:4">
      <c r="A117" s="203" t="s">
        <v>215</v>
      </c>
      <c r="B117" s="201">
        <v>1</v>
      </c>
      <c r="C117" s="201"/>
      <c r="D117" s="202">
        <f>(C117-B117)/B117</f>
        <v>-1</v>
      </c>
    </row>
    <row r="118" ht="14.25" spans="1:4">
      <c r="A118" s="203" t="s">
        <v>216</v>
      </c>
      <c r="B118" s="201">
        <f>SUM(B119:B126)</f>
        <v>826</v>
      </c>
      <c r="C118" s="201">
        <v>897</v>
      </c>
      <c r="D118" s="202">
        <f>(C118-B118)/B118</f>
        <v>0.085956416464891</v>
      </c>
    </row>
    <row r="119" ht="14.25" spans="1:4">
      <c r="A119" s="203" t="s">
        <v>142</v>
      </c>
      <c r="B119" s="201">
        <v>668</v>
      </c>
      <c r="C119" s="201">
        <v>744</v>
      </c>
      <c r="D119" s="202">
        <f>(C119-B119)/B119</f>
        <v>0.11377245508982</v>
      </c>
    </row>
    <row r="120" ht="14.25" spans="1:4">
      <c r="A120" s="203" t="s">
        <v>143</v>
      </c>
      <c r="B120" s="201"/>
      <c r="C120" s="201"/>
      <c r="D120" s="202"/>
    </row>
    <row r="121" ht="14.25" spans="1:4">
      <c r="A121" s="203" t="s">
        <v>144</v>
      </c>
      <c r="B121" s="201"/>
      <c r="C121" s="201"/>
      <c r="D121" s="202"/>
    </row>
    <row r="122" ht="14.25" spans="1:4">
      <c r="A122" s="203" t="s">
        <v>217</v>
      </c>
      <c r="B122" s="201"/>
      <c r="C122" s="201"/>
      <c r="D122" s="202"/>
    </row>
    <row r="123" ht="14.25" spans="1:4">
      <c r="A123" s="203" t="s">
        <v>218</v>
      </c>
      <c r="B123" s="201"/>
      <c r="C123" s="201"/>
      <c r="D123" s="202"/>
    </row>
    <row r="124" ht="14.25" spans="1:4">
      <c r="A124" s="203" t="s">
        <v>219</v>
      </c>
      <c r="B124" s="201"/>
      <c r="C124" s="201"/>
      <c r="D124" s="202"/>
    </row>
    <row r="125" ht="14.25" spans="1:4">
      <c r="A125" s="203" t="s">
        <v>151</v>
      </c>
      <c r="B125" s="201"/>
      <c r="C125" s="201"/>
      <c r="D125" s="202"/>
    </row>
    <row r="126" ht="14.25" spans="1:4">
      <c r="A126" s="203" t="s">
        <v>220</v>
      </c>
      <c r="B126" s="201">
        <v>158</v>
      </c>
      <c r="C126" s="201">
        <v>153</v>
      </c>
      <c r="D126" s="202">
        <f>(C126-B126)/B126</f>
        <v>-0.0316455696202532</v>
      </c>
    </row>
    <row r="127" ht="14.25" spans="1:4">
      <c r="A127" s="203" t="s">
        <v>221</v>
      </c>
      <c r="B127" s="201">
        <f>SUM(B128:B137)</f>
        <v>402</v>
      </c>
      <c r="C127" s="201">
        <v>386</v>
      </c>
      <c r="D127" s="202">
        <f>(C127-B127)/B127</f>
        <v>-0.0398009950248756</v>
      </c>
    </row>
    <row r="128" ht="14.25" spans="1:4">
      <c r="A128" s="203" t="s">
        <v>142</v>
      </c>
      <c r="B128" s="201">
        <v>318</v>
      </c>
      <c r="C128" s="201">
        <v>296</v>
      </c>
      <c r="D128" s="202">
        <f>(C128-B128)/B128</f>
        <v>-0.0691823899371069</v>
      </c>
    </row>
    <row r="129" ht="14.25" spans="1:4">
      <c r="A129" s="203" t="s">
        <v>143</v>
      </c>
      <c r="B129" s="165"/>
      <c r="C129" s="201"/>
      <c r="D129" s="202"/>
    </row>
    <row r="130" ht="14.25" spans="1:4">
      <c r="A130" s="203" t="s">
        <v>144</v>
      </c>
      <c r="B130" s="165"/>
      <c r="C130" s="201"/>
      <c r="D130" s="202"/>
    </row>
    <row r="131" ht="14.25" spans="1:4">
      <c r="A131" s="203" t="s">
        <v>222</v>
      </c>
      <c r="B131" s="201">
        <v>30</v>
      </c>
      <c r="C131" s="201"/>
      <c r="D131" s="202">
        <f>(C131-B131)/B131</f>
        <v>-1</v>
      </c>
    </row>
    <row r="132" ht="14.25" spans="1:4">
      <c r="A132" s="203" t="s">
        <v>223</v>
      </c>
      <c r="B132" s="165"/>
      <c r="C132" s="201"/>
      <c r="D132" s="202"/>
    </row>
    <row r="133" ht="14.25" spans="1:4">
      <c r="A133" s="203" t="s">
        <v>224</v>
      </c>
      <c r="B133" s="201">
        <v>16</v>
      </c>
      <c r="C133" s="201"/>
      <c r="D133" s="202">
        <f>(C133-B133)/B133</f>
        <v>-1</v>
      </c>
    </row>
    <row r="134" ht="14.25" spans="1:4">
      <c r="A134" s="203" t="s">
        <v>225</v>
      </c>
      <c r="B134" s="165"/>
      <c r="C134" s="201"/>
      <c r="D134" s="202"/>
    </row>
    <row r="135" ht="14.25" spans="1:4">
      <c r="A135" s="203" t="s">
        <v>226</v>
      </c>
      <c r="B135" s="201">
        <v>260</v>
      </c>
      <c r="C135" s="201">
        <v>60</v>
      </c>
      <c r="D135" s="202">
        <f>(C135-B135)/B135</f>
        <v>-0.769230769230769</v>
      </c>
    </row>
    <row r="136" ht="14.25" spans="1:4">
      <c r="A136" s="203" t="s">
        <v>151</v>
      </c>
      <c r="B136" s="165"/>
      <c r="C136" s="201"/>
      <c r="D136" s="202"/>
    </row>
    <row r="137" ht="14.25" spans="1:4">
      <c r="A137" s="203" t="s">
        <v>227</v>
      </c>
      <c r="B137" s="201">
        <v>-222</v>
      </c>
      <c r="C137" s="201">
        <v>30</v>
      </c>
      <c r="D137" s="202">
        <f>(C137-B137)/B137</f>
        <v>-1.13513513513514</v>
      </c>
    </row>
    <row r="138" ht="14.25" spans="1:4">
      <c r="A138" s="203" t="s">
        <v>228</v>
      </c>
      <c r="B138" s="201"/>
      <c r="C138" s="201"/>
      <c r="D138" s="202"/>
    </row>
    <row r="139" ht="14.25" spans="1:4">
      <c r="A139" s="203" t="s">
        <v>142</v>
      </c>
      <c r="B139" s="201"/>
      <c r="C139" s="201"/>
      <c r="D139" s="202"/>
    </row>
    <row r="140" ht="14.25" spans="1:4">
      <c r="A140" s="203" t="s">
        <v>143</v>
      </c>
      <c r="B140" s="201"/>
      <c r="C140" s="201"/>
      <c r="D140" s="202"/>
    </row>
    <row r="141" ht="14.25" spans="1:4">
      <c r="A141" s="203" t="s">
        <v>144</v>
      </c>
      <c r="B141" s="201"/>
      <c r="C141" s="201"/>
      <c r="D141" s="202"/>
    </row>
    <row r="142" ht="14.25" spans="1:4">
      <c r="A142" s="203" t="s">
        <v>229</v>
      </c>
      <c r="B142" s="201"/>
      <c r="C142" s="201"/>
      <c r="D142" s="202"/>
    </row>
    <row r="143" ht="14.25" spans="1:4">
      <c r="A143" s="203" t="s">
        <v>230</v>
      </c>
      <c r="B143" s="201"/>
      <c r="C143" s="201"/>
      <c r="D143" s="202"/>
    </row>
    <row r="144" ht="14.25" spans="1:4">
      <c r="A144" s="203" t="s">
        <v>231</v>
      </c>
      <c r="B144" s="201"/>
      <c r="C144" s="201"/>
      <c r="D144" s="202"/>
    </row>
    <row r="145" ht="14.25" spans="1:4">
      <c r="A145" s="203" t="s">
        <v>232</v>
      </c>
      <c r="B145" s="201"/>
      <c r="C145" s="201"/>
      <c r="D145" s="202"/>
    </row>
    <row r="146" ht="14.25" spans="1:4">
      <c r="A146" s="203" t="s">
        <v>233</v>
      </c>
      <c r="B146" s="201"/>
      <c r="C146" s="201"/>
      <c r="D146" s="202"/>
    </row>
    <row r="147" ht="14.25" spans="1:4">
      <c r="A147" s="203" t="s">
        <v>234</v>
      </c>
      <c r="B147" s="201"/>
      <c r="C147" s="201"/>
      <c r="D147" s="202"/>
    </row>
    <row r="148" ht="14.25" spans="1:4">
      <c r="A148" s="203" t="s">
        <v>151</v>
      </c>
      <c r="B148" s="201"/>
      <c r="C148" s="201"/>
      <c r="D148" s="202"/>
    </row>
    <row r="149" ht="14.25" spans="1:4">
      <c r="A149" s="203" t="s">
        <v>235</v>
      </c>
      <c r="B149" s="201"/>
      <c r="C149" s="201"/>
      <c r="D149" s="202"/>
    </row>
    <row r="150" ht="14.25" spans="1:4">
      <c r="A150" s="203" t="s">
        <v>236</v>
      </c>
      <c r="B150" s="201">
        <f>SUM(B151:B159)</f>
        <v>798</v>
      </c>
      <c r="C150" s="201">
        <v>1630</v>
      </c>
      <c r="D150" s="202">
        <f>(C150-B150)/B150</f>
        <v>1.04260651629073</v>
      </c>
    </row>
    <row r="151" ht="14.25" spans="1:4">
      <c r="A151" s="203" t="s">
        <v>142</v>
      </c>
      <c r="B151" s="201">
        <v>781</v>
      </c>
      <c r="C151" s="201">
        <v>829</v>
      </c>
      <c r="D151" s="202">
        <f>(C151-B151)/B151</f>
        <v>0.0614596670934699</v>
      </c>
    </row>
    <row r="152" ht="14.25" spans="1:4">
      <c r="A152" s="203" t="s">
        <v>143</v>
      </c>
      <c r="B152" s="165"/>
      <c r="C152" s="201"/>
      <c r="D152" s="202"/>
    </row>
    <row r="153" ht="14.25" spans="1:4">
      <c r="A153" s="203" t="s">
        <v>144</v>
      </c>
      <c r="B153" s="165"/>
      <c r="C153" s="201">
        <v>479</v>
      </c>
      <c r="D153" s="202"/>
    </row>
    <row r="154" ht="14.25" spans="1:4">
      <c r="A154" s="203" t="s">
        <v>237</v>
      </c>
      <c r="B154" s="201">
        <v>11</v>
      </c>
      <c r="C154" s="201">
        <v>37</v>
      </c>
      <c r="D154" s="202">
        <f>(C154-B154)/B154</f>
        <v>2.36363636363636</v>
      </c>
    </row>
    <row r="155" ht="14.25" spans="1:4">
      <c r="A155" s="203" t="s">
        <v>238</v>
      </c>
      <c r="B155" s="201">
        <v>6</v>
      </c>
      <c r="C155" s="201">
        <v>285</v>
      </c>
      <c r="D155" s="202">
        <f>(C155-B155)/B155</f>
        <v>46.5</v>
      </c>
    </row>
    <row r="156" ht="14.25" spans="1:4">
      <c r="A156" s="203" t="s">
        <v>239</v>
      </c>
      <c r="B156" s="165"/>
      <c r="C156" s="201"/>
      <c r="D156" s="202"/>
    </row>
    <row r="157" ht="14.25" spans="1:4">
      <c r="A157" s="203" t="s">
        <v>185</v>
      </c>
      <c r="B157" s="165"/>
      <c r="C157" s="201"/>
      <c r="D157" s="202"/>
    </row>
    <row r="158" ht="14.25" spans="1:4">
      <c r="A158" s="203" t="s">
        <v>151</v>
      </c>
      <c r="B158" s="165"/>
      <c r="C158" s="201"/>
      <c r="D158" s="202"/>
    </row>
    <row r="159" ht="14.25" spans="1:4">
      <c r="A159" s="203" t="s">
        <v>240</v>
      </c>
      <c r="B159" s="165"/>
      <c r="C159" s="201"/>
      <c r="D159" s="202"/>
    </row>
    <row r="160" ht="14.25" spans="1:4">
      <c r="A160" s="203" t="s">
        <v>241</v>
      </c>
      <c r="B160" s="201"/>
      <c r="C160" s="201"/>
      <c r="D160" s="202"/>
    </row>
    <row r="161" ht="14.25" spans="1:4">
      <c r="A161" s="203" t="s">
        <v>142</v>
      </c>
      <c r="B161" s="201"/>
      <c r="C161" s="201"/>
      <c r="D161" s="202"/>
    </row>
    <row r="162" ht="14.25" spans="1:4">
      <c r="A162" s="203" t="s">
        <v>143</v>
      </c>
      <c r="B162" s="201"/>
      <c r="C162" s="201"/>
      <c r="D162" s="202"/>
    </row>
    <row r="163" ht="14.25" spans="1:4">
      <c r="A163" s="203" t="s">
        <v>144</v>
      </c>
      <c r="B163" s="201"/>
      <c r="C163" s="201"/>
      <c r="D163" s="202"/>
    </row>
    <row r="164" ht="14.25" spans="1:4">
      <c r="A164" s="205" t="s">
        <v>242</v>
      </c>
      <c r="B164" s="201"/>
      <c r="C164" s="201"/>
      <c r="D164" s="202"/>
    </row>
    <row r="165" ht="14.25" spans="1:4">
      <c r="A165" s="203" t="s">
        <v>243</v>
      </c>
      <c r="B165" s="201"/>
      <c r="C165" s="201"/>
      <c r="D165" s="202"/>
    </row>
    <row r="166" ht="14.25" spans="1:4">
      <c r="A166" s="205" t="s">
        <v>244</v>
      </c>
      <c r="B166" s="201"/>
      <c r="C166" s="201"/>
      <c r="D166" s="202"/>
    </row>
    <row r="167" ht="14.25" spans="1:4">
      <c r="A167" s="203" t="s">
        <v>245</v>
      </c>
      <c r="B167" s="201"/>
      <c r="C167" s="201"/>
      <c r="D167" s="202"/>
    </row>
    <row r="168" ht="14.25" spans="1:4">
      <c r="A168" s="203" t="s">
        <v>246</v>
      </c>
      <c r="B168" s="201"/>
      <c r="C168" s="201"/>
      <c r="D168" s="202"/>
    </row>
    <row r="169" ht="14.25" spans="1:4">
      <c r="A169" s="203" t="s">
        <v>247</v>
      </c>
      <c r="B169" s="201"/>
      <c r="C169" s="201"/>
      <c r="D169" s="202"/>
    </row>
    <row r="170" ht="14.25" spans="1:4">
      <c r="A170" s="203" t="s">
        <v>185</v>
      </c>
      <c r="B170" s="201"/>
      <c r="C170" s="201"/>
      <c r="D170" s="202"/>
    </row>
    <row r="171" ht="14.25" spans="1:4">
      <c r="A171" s="203" t="s">
        <v>151</v>
      </c>
      <c r="B171" s="201"/>
      <c r="C171" s="201"/>
      <c r="D171" s="202"/>
    </row>
    <row r="172" ht="14.25" spans="1:4">
      <c r="A172" s="205" t="s">
        <v>248</v>
      </c>
      <c r="B172" s="201"/>
      <c r="C172" s="201"/>
      <c r="D172" s="202"/>
    </row>
    <row r="173" ht="14.25" spans="1:4">
      <c r="A173" s="203" t="s">
        <v>249</v>
      </c>
      <c r="B173" s="201">
        <f>SUM(B174:B179)</f>
        <v>240</v>
      </c>
      <c r="C173" s="201">
        <v>100</v>
      </c>
      <c r="D173" s="202">
        <f>(C173-B173)/B173</f>
        <v>-0.583333333333333</v>
      </c>
    </row>
    <row r="174" ht="14.25" spans="1:4">
      <c r="A174" s="203" t="s">
        <v>142</v>
      </c>
      <c r="B174" s="201">
        <v>89</v>
      </c>
      <c r="C174" s="201">
        <v>100</v>
      </c>
      <c r="D174" s="202">
        <f>(C174-B174)/B174</f>
        <v>0.123595505617978</v>
      </c>
    </row>
    <row r="175" ht="14.25" spans="1:4">
      <c r="A175" s="203" t="s">
        <v>143</v>
      </c>
      <c r="B175" s="165"/>
      <c r="C175" s="201"/>
      <c r="D175" s="202"/>
    </row>
    <row r="176" ht="14.25" spans="1:4">
      <c r="A176" s="203" t="s">
        <v>144</v>
      </c>
      <c r="B176" s="165"/>
      <c r="C176" s="201"/>
      <c r="D176" s="202"/>
    </row>
    <row r="177" ht="14.25" spans="1:4">
      <c r="A177" s="203" t="s">
        <v>250</v>
      </c>
      <c r="B177" s="201">
        <v>66</v>
      </c>
      <c r="C177" s="201"/>
      <c r="D177" s="202">
        <f>(C177-B177)/B177</f>
        <v>-1</v>
      </c>
    </row>
    <row r="178" ht="14.25" spans="1:4">
      <c r="A178" s="203" t="s">
        <v>151</v>
      </c>
      <c r="B178" s="165"/>
      <c r="C178" s="201"/>
      <c r="D178" s="202"/>
    </row>
    <row r="179" ht="14.25" spans="1:4">
      <c r="A179" s="203" t="s">
        <v>251</v>
      </c>
      <c r="B179" s="201">
        <v>85</v>
      </c>
      <c r="C179" s="201"/>
      <c r="D179" s="202">
        <f>(C179-B179)/B179</f>
        <v>-1</v>
      </c>
    </row>
    <row r="180" ht="14.25" spans="1:4">
      <c r="A180" s="203" t="s">
        <v>252</v>
      </c>
      <c r="B180" s="201">
        <f>SUM(B181:B187)</f>
        <v>70</v>
      </c>
      <c r="C180" s="201">
        <v>29</v>
      </c>
      <c r="D180" s="202">
        <f>(C180-B180)/B180</f>
        <v>-0.585714285714286</v>
      </c>
    </row>
    <row r="181" ht="14.25" spans="1:4">
      <c r="A181" s="203" t="s">
        <v>142</v>
      </c>
      <c r="B181" s="201">
        <v>10</v>
      </c>
      <c r="C181" s="201">
        <v>7</v>
      </c>
      <c r="D181" s="202">
        <f>(C181-B181)/B181</f>
        <v>-0.3</v>
      </c>
    </row>
    <row r="182" ht="14.25" spans="1:4">
      <c r="A182" s="203" t="s">
        <v>143</v>
      </c>
      <c r="B182" s="201"/>
      <c r="C182" s="201"/>
      <c r="D182" s="202"/>
    </row>
    <row r="183" ht="14.25" spans="1:4">
      <c r="A183" s="203" t="s">
        <v>144</v>
      </c>
      <c r="B183" s="201"/>
      <c r="C183" s="201"/>
      <c r="D183" s="202"/>
    </row>
    <row r="184" ht="14.25" spans="1:4">
      <c r="A184" s="203" t="s">
        <v>253</v>
      </c>
      <c r="B184" s="201"/>
      <c r="C184" s="201">
        <v>22</v>
      </c>
      <c r="D184" s="202"/>
    </row>
    <row r="185" ht="14.25" spans="1:4">
      <c r="A185" s="203" t="s">
        <v>151</v>
      </c>
      <c r="B185" s="201"/>
      <c r="C185" s="201"/>
      <c r="D185" s="202"/>
    </row>
    <row r="186" ht="14.25" spans="1:4">
      <c r="A186" s="203" t="s">
        <v>254</v>
      </c>
      <c r="B186" s="201">
        <v>60</v>
      </c>
      <c r="C186" s="201"/>
      <c r="D186" s="202">
        <f>(C186-B186)/B186</f>
        <v>-1</v>
      </c>
    </row>
    <row r="187" ht="14.25" spans="1:4">
      <c r="A187" s="203" t="s">
        <v>255</v>
      </c>
      <c r="B187" s="201"/>
      <c r="C187" s="201">
        <v>10</v>
      </c>
      <c r="D187" s="202"/>
    </row>
    <row r="188" ht="14.25" spans="1:4">
      <c r="A188" s="203" t="s">
        <v>142</v>
      </c>
      <c r="B188" s="201"/>
      <c r="C188" s="201"/>
      <c r="D188" s="202"/>
    </row>
    <row r="189" ht="14.25" spans="1:4">
      <c r="A189" s="203" t="s">
        <v>143</v>
      </c>
      <c r="B189" s="201"/>
      <c r="C189" s="201"/>
      <c r="D189" s="202"/>
    </row>
    <row r="190" ht="14.25" spans="1:4">
      <c r="A190" s="203" t="s">
        <v>144</v>
      </c>
      <c r="B190" s="201"/>
      <c r="C190" s="201"/>
      <c r="D190" s="202"/>
    </row>
    <row r="191" ht="14.25" spans="1:4">
      <c r="A191" s="203" t="s">
        <v>256</v>
      </c>
      <c r="B191" s="201"/>
      <c r="C191" s="201"/>
      <c r="D191" s="202"/>
    </row>
    <row r="192" ht="14.25" spans="1:4">
      <c r="A192" s="203" t="s">
        <v>257</v>
      </c>
      <c r="B192" s="201"/>
      <c r="C192" s="201"/>
      <c r="D192" s="202"/>
    </row>
    <row r="193" ht="14.25" spans="1:4">
      <c r="A193" s="203" t="s">
        <v>258</v>
      </c>
      <c r="B193" s="201"/>
      <c r="C193" s="201"/>
      <c r="D193" s="202"/>
    </row>
    <row r="194" ht="14.25" spans="1:4">
      <c r="A194" s="203" t="s">
        <v>151</v>
      </c>
      <c r="B194" s="201"/>
      <c r="C194" s="201"/>
      <c r="D194" s="202"/>
    </row>
    <row r="195" ht="14.25" spans="1:4">
      <c r="A195" s="203" t="s">
        <v>259</v>
      </c>
      <c r="B195" s="201"/>
      <c r="C195" s="201">
        <v>10</v>
      </c>
      <c r="D195" s="202"/>
    </row>
    <row r="196" ht="14.25" spans="1:4">
      <c r="A196" s="203" t="s">
        <v>260</v>
      </c>
      <c r="B196" s="201">
        <f>SUM(B197:B201)</f>
        <v>152</v>
      </c>
      <c r="C196" s="201">
        <v>188</v>
      </c>
      <c r="D196" s="202">
        <f>(C196-B196)/B196</f>
        <v>0.236842105263158</v>
      </c>
    </row>
    <row r="197" ht="14.25" spans="1:4">
      <c r="A197" s="203" t="s">
        <v>142</v>
      </c>
      <c r="B197" s="201">
        <v>118</v>
      </c>
      <c r="C197" s="201">
        <v>126</v>
      </c>
      <c r="D197" s="202">
        <f>(C197-B197)/B197</f>
        <v>0.0677966101694915</v>
      </c>
    </row>
    <row r="198" ht="14.25" spans="1:4">
      <c r="A198" s="203" t="s">
        <v>143</v>
      </c>
      <c r="B198" s="165"/>
      <c r="C198" s="201"/>
      <c r="D198" s="202"/>
    </row>
    <row r="199" ht="14.25" spans="1:4">
      <c r="A199" s="203" t="s">
        <v>144</v>
      </c>
      <c r="B199" s="165"/>
      <c r="C199" s="201"/>
      <c r="D199" s="202"/>
    </row>
    <row r="200" ht="14.25" spans="1:4">
      <c r="A200" s="203" t="s">
        <v>261</v>
      </c>
      <c r="B200" s="201">
        <v>10</v>
      </c>
      <c r="C200" s="201">
        <v>62</v>
      </c>
      <c r="D200" s="202">
        <f>(C200-B200)/B200</f>
        <v>5.2</v>
      </c>
    </row>
    <row r="201" ht="14.25" spans="1:4">
      <c r="A201" s="203" t="s">
        <v>262</v>
      </c>
      <c r="B201" s="201">
        <v>24</v>
      </c>
      <c r="C201" s="201"/>
      <c r="D201" s="202">
        <f>(C201-B201)/B201</f>
        <v>-1</v>
      </c>
    </row>
    <row r="202" ht="14.25" spans="1:4">
      <c r="A202" s="203" t="s">
        <v>263</v>
      </c>
      <c r="B202" s="201">
        <v>91</v>
      </c>
      <c r="C202" s="201">
        <v>90</v>
      </c>
      <c r="D202" s="202">
        <f>(C202-B202)/B202</f>
        <v>-0.010989010989011</v>
      </c>
    </row>
    <row r="203" ht="14.25" spans="1:4">
      <c r="A203" s="203" t="s">
        <v>142</v>
      </c>
      <c r="B203" s="201">
        <v>87</v>
      </c>
      <c r="C203" s="201">
        <v>90</v>
      </c>
      <c r="D203" s="202">
        <f>(C203-B203)/B203</f>
        <v>0.0344827586206897</v>
      </c>
    </row>
    <row r="204" ht="14.25" spans="1:4">
      <c r="A204" s="203" t="s">
        <v>143</v>
      </c>
      <c r="B204" s="165"/>
      <c r="C204" s="201"/>
      <c r="D204" s="202"/>
    </row>
    <row r="205" ht="14.25" spans="1:4">
      <c r="A205" s="203" t="s">
        <v>144</v>
      </c>
      <c r="B205" s="165"/>
      <c r="C205" s="201"/>
      <c r="D205" s="202"/>
    </row>
    <row r="206" ht="14.25" spans="1:4">
      <c r="A206" s="203" t="s">
        <v>156</v>
      </c>
      <c r="B206" s="165"/>
      <c r="C206" s="201"/>
      <c r="D206" s="202"/>
    </row>
    <row r="207" ht="14.25" spans="1:4">
      <c r="A207" s="203" t="s">
        <v>151</v>
      </c>
      <c r="B207" s="165"/>
      <c r="C207" s="201"/>
      <c r="D207" s="202"/>
    </row>
    <row r="208" ht="14.25" spans="1:4">
      <c r="A208" s="203" t="s">
        <v>264</v>
      </c>
      <c r="B208" s="201">
        <v>4</v>
      </c>
      <c r="C208" s="201"/>
      <c r="D208" s="202">
        <f>(C208-B208)/B208</f>
        <v>-1</v>
      </c>
    </row>
    <row r="209" ht="14.25" spans="1:4">
      <c r="A209" s="203" t="s">
        <v>265</v>
      </c>
      <c r="B209" s="206">
        <v>499</v>
      </c>
      <c r="C209" s="201">
        <v>667</v>
      </c>
      <c r="D209" s="202">
        <f>(C209-B209)/B209</f>
        <v>0.336673346693387</v>
      </c>
    </row>
    <row r="210" ht="14.25" spans="1:4">
      <c r="A210" s="203" t="s">
        <v>142</v>
      </c>
      <c r="B210" s="201">
        <v>276</v>
      </c>
      <c r="C210" s="201">
        <v>372</v>
      </c>
      <c r="D210" s="202">
        <f>(C210-B210)/B210</f>
        <v>0.347826086956522</v>
      </c>
    </row>
    <row r="211" ht="14.25" spans="1:4">
      <c r="A211" s="203" t="s">
        <v>143</v>
      </c>
      <c r="B211" s="201">
        <v>2</v>
      </c>
      <c r="C211" s="201"/>
      <c r="D211" s="202">
        <f>(C211-B211)/B211</f>
        <v>-1</v>
      </c>
    </row>
    <row r="212" ht="14.25" spans="1:4">
      <c r="A212" s="203" t="s">
        <v>144</v>
      </c>
      <c r="B212" s="165"/>
      <c r="C212" s="201"/>
      <c r="D212" s="202"/>
    </row>
    <row r="213" ht="14.25" spans="1:4">
      <c r="A213" s="203" t="s">
        <v>266</v>
      </c>
      <c r="B213" s="165"/>
      <c r="C213" s="201"/>
      <c r="D213" s="202"/>
    </row>
    <row r="214" ht="14.25" spans="1:4">
      <c r="A214" s="203" t="s">
        <v>267</v>
      </c>
      <c r="B214" s="165"/>
      <c r="C214" s="201"/>
      <c r="D214" s="202"/>
    </row>
    <row r="215" ht="14.25" spans="1:4">
      <c r="A215" s="203" t="s">
        <v>151</v>
      </c>
      <c r="B215" s="165"/>
      <c r="C215" s="201"/>
      <c r="D215" s="202"/>
    </row>
    <row r="216" ht="14.25" spans="1:4">
      <c r="A216" s="203" t="s">
        <v>268</v>
      </c>
      <c r="B216" s="201">
        <v>221</v>
      </c>
      <c r="C216" s="201">
        <v>295</v>
      </c>
      <c r="D216" s="202">
        <f>(C216-B216)/B216</f>
        <v>0.334841628959276</v>
      </c>
    </row>
    <row r="217" ht="14.25" spans="1:4">
      <c r="A217" s="203" t="s">
        <v>269</v>
      </c>
      <c r="B217" s="201">
        <v>1148</v>
      </c>
      <c r="C217" s="201">
        <v>1282</v>
      </c>
      <c r="D217" s="202">
        <f>(C217-B217)/B217</f>
        <v>0.116724738675958</v>
      </c>
    </row>
    <row r="218" ht="14.25" spans="1:4">
      <c r="A218" s="203" t="s">
        <v>142</v>
      </c>
      <c r="B218" s="201">
        <v>955</v>
      </c>
      <c r="C218" s="201">
        <v>944</v>
      </c>
      <c r="D218" s="202">
        <f>(C218-B218)/B218</f>
        <v>-0.0115183246073298</v>
      </c>
    </row>
    <row r="219" ht="14.25" spans="1:4">
      <c r="A219" s="203" t="s">
        <v>143</v>
      </c>
      <c r="B219" s="201">
        <v>2</v>
      </c>
      <c r="C219" s="201">
        <v>6</v>
      </c>
      <c r="D219" s="202">
        <f>(C219-B219)/B219</f>
        <v>2</v>
      </c>
    </row>
    <row r="220" ht="14.25" spans="1:4">
      <c r="A220" s="203" t="s">
        <v>144</v>
      </c>
      <c r="B220" s="165"/>
      <c r="C220" s="201"/>
      <c r="D220" s="202"/>
    </row>
    <row r="221" ht="14.25" spans="1:4">
      <c r="A221" s="203" t="s">
        <v>270</v>
      </c>
      <c r="B221" s="201">
        <v>69</v>
      </c>
      <c r="C221" s="201">
        <v>162</v>
      </c>
      <c r="D221" s="202">
        <f>(C221-B221)/B221</f>
        <v>1.34782608695652</v>
      </c>
    </row>
    <row r="222" ht="14.25" spans="1:4">
      <c r="A222" s="203" t="s">
        <v>151</v>
      </c>
      <c r="B222" s="165"/>
      <c r="C222" s="201"/>
      <c r="D222" s="202"/>
    </row>
    <row r="223" ht="14.25" spans="1:4">
      <c r="A223" s="205" t="s">
        <v>271</v>
      </c>
      <c r="B223" s="201">
        <v>122</v>
      </c>
      <c r="C223" s="201">
        <v>170</v>
      </c>
      <c r="D223" s="202">
        <f>(C223-B223)/B223</f>
        <v>0.39344262295082</v>
      </c>
    </row>
    <row r="224" ht="14.25" spans="1:4">
      <c r="A224" s="203" t="s">
        <v>272</v>
      </c>
      <c r="B224" s="201">
        <v>1734</v>
      </c>
      <c r="C224" s="201">
        <v>1909</v>
      </c>
      <c r="D224" s="202">
        <f>(C224-B224)/B224</f>
        <v>0.100922722029988</v>
      </c>
    </row>
    <row r="225" ht="14.25" spans="1:4">
      <c r="A225" s="203" t="s">
        <v>142</v>
      </c>
      <c r="B225" s="201">
        <v>206</v>
      </c>
      <c r="C225" s="201">
        <v>227</v>
      </c>
      <c r="D225" s="202">
        <f>(C225-B225)/B225</f>
        <v>0.101941747572816</v>
      </c>
    </row>
    <row r="226" ht="14.25" spans="1:4">
      <c r="A226" s="203" t="s">
        <v>143</v>
      </c>
      <c r="B226" s="165"/>
      <c r="C226" s="201"/>
      <c r="D226" s="202"/>
    </row>
    <row r="227" ht="14.25" spans="1:4">
      <c r="A227" s="203" t="s">
        <v>144</v>
      </c>
      <c r="B227" s="165"/>
      <c r="C227" s="201"/>
      <c r="D227" s="202"/>
    </row>
    <row r="228" ht="14.25" spans="1:4">
      <c r="A228" s="203" t="s">
        <v>151</v>
      </c>
      <c r="B228" s="165"/>
      <c r="C228" s="201"/>
      <c r="D228" s="202"/>
    </row>
    <row r="229" ht="14.25" spans="1:4">
      <c r="A229" s="203" t="s">
        <v>273</v>
      </c>
      <c r="B229" s="201">
        <v>1528</v>
      </c>
      <c r="C229" s="201">
        <v>1682</v>
      </c>
      <c r="D229" s="202">
        <f>(C229-B229)/B229</f>
        <v>0.100785340314136</v>
      </c>
    </row>
    <row r="230" ht="14.25" spans="1:4">
      <c r="A230" s="203" t="s">
        <v>274</v>
      </c>
      <c r="B230" s="165">
        <v>235</v>
      </c>
      <c r="C230" s="201">
        <v>508</v>
      </c>
      <c r="D230" s="202">
        <f>(C230-B230)/B230</f>
        <v>1.16170212765957</v>
      </c>
    </row>
    <row r="231" ht="14.25" spans="1:4">
      <c r="A231" s="203" t="s">
        <v>142</v>
      </c>
      <c r="B231" s="165">
        <v>195</v>
      </c>
      <c r="C231" s="201">
        <v>288</v>
      </c>
      <c r="D231" s="202">
        <f>(C231-B231)/B231</f>
        <v>0.476923076923077</v>
      </c>
    </row>
    <row r="232" ht="14.25" spans="1:4">
      <c r="A232" s="203" t="s">
        <v>143</v>
      </c>
      <c r="B232" s="165"/>
      <c r="C232" s="201"/>
      <c r="D232" s="202"/>
    </row>
    <row r="233" ht="14.25" spans="1:4">
      <c r="A233" s="203" t="s">
        <v>144</v>
      </c>
      <c r="B233" s="165"/>
      <c r="C233" s="201"/>
      <c r="D233" s="202"/>
    </row>
    <row r="234" ht="14.25" spans="1:4">
      <c r="A234" s="203" t="s">
        <v>151</v>
      </c>
      <c r="B234" s="165"/>
      <c r="C234" s="201"/>
      <c r="D234" s="202"/>
    </row>
    <row r="235" ht="14.25" spans="1:4">
      <c r="A235" s="203" t="s">
        <v>275</v>
      </c>
      <c r="B235" s="165">
        <v>40</v>
      </c>
      <c r="C235" s="201">
        <v>220</v>
      </c>
      <c r="D235" s="202">
        <f>(C235-B235)/B235</f>
        <v>4.5</v>
      </c>
    </row>
    <row r="236" ht="14.25" spans="1:4">
      <c r="A236" s="203" t="s">
        <v>276</v>
      </c>
      <c r="B236" s="165">
        <v>97</v>
      </c>
      <c r="C236" s="201">
        <v>90</v>
      </c>
      <c r="D236" s="202">
        <f>(C236-B236)/B236</f>
        <v>-0.0721649484536082</v>
      </c>
    </row>
    <row r="237" ht="14.25" spans="1:4">
      <c r="A237" s="203" t="s">
        <v>142</v>
      </c>
      <c r="B237" s="165">
        <v>72</v>
      </c>
      <c r="C237" s="201">
        <v>80</v>
      </c>
      <c r="D237" s="202">
        <f>(C237-B237)/B237</f>
        <v>0.111111111111111</v>
      </c>
    </row>
    <row r="238" ht="14.25" spans="1:4">
      <c r="A238" s="203" t="s">
        <v>143</v>
      </c>
      <c r="B238" s="165"/>
      <c r="C238" s="201"/>
      <c r="D238" s="202"/>
    </row>
    <row r="239" ht="14.25" spans="1:4">
      <c r="A239" s="203" t="s">
        <v>144</v>
      </c>
      <c r="B239" s="165"/>
      <c r="C239" s="201"/>
      <c r="D239" s="202"/>
    </row>
    <row r="240" ht="14.25" spans="1:4">
      <c r="A240" s="203" t="s">
        <v>151</v>
      </c>
      <c r="B240" s="165"/>
      <c r="C240" s="201"/>
      <c r="D240" s="202"/>
    </row>
    <row r="241" ht="14.25" spans="1:4">
      <c r="A241" s="203" t="s">
        <v>277</v>
      </c>
      <c r="B241" s="165">
        <v>25</v>
      </c>
      <c r="C241" s="201">
        <v>10</v>
      </c>
      <c r="D241" s="202">
        <f>(C241-B241)/B241</f>
        <v>-0.6</v>
      </c>
    </row>
    <row r="242" ht="14.25" spans="1:4">
      <c r="A242" s="203" t="s">
        <v>278</v>
      </c>
      <c r="B242" s="165">
        <v>70</v>
      </c>
      <c r="C242" s="201">
        <v>120</v>
      </c>
      <c r="D242" s="202">
        <f>(C242-B242)/B242</f>
        <v>0.714285714285714</v>
      </c>
    </row>
    <row r="243" ht="14.25" spans="1:4">
      <c r="A243" s="203" t="s">
        <v>142</v>
      </c>
      <c r="B243" s="165">
        <v>70</v>
      </c>
      <c r="C243" s="201">
        <v>120</v>
      </c>
      <c r="D243" s="202">
        <f>(C243-B243)/B243</f>
        <v>0.714285714285714</v>
      </c>
    </row>
    <row r="244" ht="14.25" spans="1:4">
      <c r="A244" s="203" t="s">
        <v>143</v>
      </c>
      <c r="B244" s="165"/>
      <c r="C244" s="201"/>
      <c r="D244" s="202"/>
    </row>
    <row r="245" ht="14.25" spans="1:4">
      <c r="A245" s="203" t="s">
        <v>144</v>
      </c>
      <c r="B245" s="165"/>
      <c r="C245" s="201"/>
      <c r="D245" s="202"/>
    </row>
    <row r="246" ht="14.25" spans="1:4">
      <c r="A246" s="203" t="s">
        <v>151</v>
      </c>
      <c r="B246" s="165"/>
      <c r="C246" s="201"/>
      <c r="D246" s="202"/>
    </row>
    <row r="247" ht="14.25" spans="1:4">
      <c r="A247" s="203" t="s">
        <v>279</v>
      </c>
      <c r="B247" s="165"/>
      <c r="C247" s="201"/>
      <c r="D247" s="202"/>
    </row>
    <row r="248" ht="14.25" spans="1:4">
      <c r="A248" s="203" t="s">
        <v>280</v>
      </c>
      <c r="B248" s="165">
        <v>122</v>
      </c>
      <c r="C248" s="201">
        <v>79</v>
      </c>
      <c r="D248" s="202">
        <f>(C248-B248)/B248</f>
        <v>-0.352459016393443</v>
      </c>
    </row>
    <row r="249" ht="14.25" spans="1:4">
      <c r="A249" s="203" t="s">
        <v>142</v>
      </c>
      <c r="B249" s="165"/>
      <c r="C249" s="201"/>
      <c r="D249" s="202"/>
    </row>
    <row r="250" ht="14.25" spans="1:4">
      <c r="A250" s="203" t="s">
        <v>143</v>
      </c>
      <c r="B250" s="165">
        <v>10</v>
      </c>
      <c r="C250" s="201"/>
      <c r="D250" s="202">
        <f>(C250-B250)/B250</f>
        <v>-1</v>
      </c>
    </row>
    <row r="251" ht="14.25" spans="1:4">
      <c r="A251" s="203" t="s">
        <v>144</v>
      </c>
      <c r="B251" s="165"/>
      <c r="C251" s="201"/>
      <c r="D251" s="202"/>
    </row>
    <row r="252" ht="14.25" spans="1:4">
      <c r="A252" s="203" t="s">
        <v>151</v>
      </c>
      <c r="B252" s="165"/>
      <c r="C252" s="201"/>
      <c r="D252" s="202"/>
    </row>
    <row r="253" ht="14.25" spans="1:4">
      <c r="A253" s="203" t="s">
        <v>281</v>
      </c>
      <c r="B253" s="165">
        <v>112</v>
      </c>
      <c r="C253" s="201">
        <v>79</v>
      </c>
      <c r="D253" s="202">
        <f>(C253-B253)/B253</f>
        <v>-0.294642857142857</v>
      </c>
    </row>
    <row r="254" ht="14.25" spans="1:4">
      <c r="A254" s="203" t="s">
        <v>282</v>
      </c>
      <c r="B254" s="165">
        <v>15141</v>
      </c>
      <c r="C254" s="201">
        <v>3728</v>
      </c>
      <c r="D254" s="202">
        <f>(C254-B254)/B254</f>
        <v>-0.753781124100125</v>
      </c>
    </row>
    <row r="255" ht="14.25" spans="1:4">
      <c r="A255" s="203" t="s">
        <v>283</v>
      </c>
      <c r="B255" s="165"/>
      <c r="C255" s="201"/>
      <c r="D255" s="202"/>
    </row>
    <row r="256" ht="14.25" spans="1:4">
      <c r="A256" s="203" t="s">
        <v>284</v>
      </c>
      <c r="B256" s="165">
        <v>15141</v>
      </c>
      <c r="C256" s="201">
        <v>3728</v>
      </c>
      <c r="D256" s="202">
        <f>(C256-B256)/B256</f>
        <v>-0.753781124100125</v>
      </c>
    </row>
    <row r="257" ht="14.25" spans="1:4">
      <c r="A257" s="200" t="s">
        <v>285</v>
      </c>
      <c r="B257" s="201"/>
      <c r="C257" s="201"/>
      <c r="D257" s="202"/>
    </row>
    <row r="258" ht="14.25" spans="1:4">
      <c r="A258" s="203" t="s">
        <v>286</v>
      </c>
      <c r="B258" s="201"/>
      <c r="C258" s="201"/>
      <c r="D258" s="202"/>
    </row>
    <row r="259" ht="14.25" spans="1:4">
      <c r="A259" s="207" t="s">
        <v>287</v>
      </c>
      <c r="B259" s="201"/>
      <c r="C259" s="201"/>
      <c r="D259" s="202"/>
    </row>
    <row r="260" ht="14.25" spans="1:4">
      <c r="A260" s="207" t="s">
        <v>288</v>
      </c>
      <c r="B260" s="201"/>
      <c r="C260" s="201"/>
      <c r="D260" s="202"/>
    </row>
    <row r="261" ht="14.25" spans="1:4">
      <c r="A261" s="207" t="s">
        <v>289</v>
      </c>
      <c r="B261" s="201"/>
      <c r="C261" s="201"/>
      <c r="D261" s="202"/>
    </row>
    <row r="262" ht="14.25" spans="1:4">
      <c r="A262" s="207" t="s">
        <v>290</v>
      </c>
      <c r="B262" s="201"/>
      <c r="C262" s="201"/>
      <c r="D262" s="202"/>
    </row>
    <row r="263" ht="14.25" spans="1:4">
      <c r="A263" s="207" t="s">
        <v>291</v>
      </c>
      <c r="B263" s="201"/>
      <c r="C263" s="201"/>
      <c r="D263" s="202"/>
    </row>
    <row r="264" ht="14.25" spans="1:4">
      <c r="A264" s="207" t="s">
        <v>292</v>
      </c>
      <c r="B264" s="201"/>
      <c r="C264" s="201"/>
      <c r="D264" s="202"/>
    </row>
    <row r="265" ht="14.25" spans="1:4">
      <c r="A265" s="203" t="s">
        <v>293</v>
      </c>
      <c r="B265" s="201"/>
      <c r="C265" s="201"/>
      <c r="D265" s="202"/>
    </row>
    <row r="266" ht="14.25" spans="1:4">
      <c r="A266" s="207" t="s">
        <v>294</v>
      </c>
      <c r="B266" s="201"/>
      <c r="C266" s="201"/>
      <c r="D266" s="202"/>
    </row>
    <row r="267" ht="14.25" spans="1:4">
      <c r="A267" s="207" t="s">
        <v>295</v>
      </c>
      <c r="B267" s="201"/>
      <c r="C267" s="201"/>
      <c r="D267" s="202"/>
    </row>
    <row r="268" ht="14.25" spans="1:4">
      <c r="A268" s="203" t="s">
        <v>296</v>
      </c>
      <c r="B268" s="201"/>
      <c r="C268" s="201"/>
      <c r="D268" s="202"/>
    </row>
    <row r="269" ht="14.25" spans="1:4">
      <c r="A269" s="207" t="s">
        <v>297</v>
      </c>
      <c r="B269" s="201"/>
      <c r="C269" s="201"/>
      <c r="D269" s="202"/>
    </row>
    <row r="270" ht="14.25" spans="1:4">
      <c r="A270" s="207" t="s">
        <v>298</v>
      </c>
      <c r="B270" s="201"/>
      <c r="C270" s="201"/>
      <c r="D270" s="202"/>
    </row>
    <row r="271" ht="14.25" spans="1:4">
      <c r="A271" s="203" t="s">
        <v>299</v>
      </c>
      <c r="B271" s="201"/>
      <c r="C271" s="201"/>
      <c r="D271" s="202"/>
    </row>
    <row r="272" ht="14.25" spans="1:4">
      <c r="A272" s="207" t="s">
        <v>300</v>
      </c>
      <c r="B272" s="201"/>
      <c r="C272" s="201"/>
      <c r="D272" s="202"/>
    </row>
    <row r="273" ht="14.25" spans="1:4">
      <c r="A273" s="207" t="s">
        <v>301</v>
      </c>
      <c r="B273" s="201"/>
      <c r="C273" s="201"/>
      <c r="D273" s="202"/>
    </row>
    <row r="274" ht="14.25" spans="1:4">
      <c r="A274" s="207" t="s">
        <v>302</v>
      </c>
      <c r="B274" s="201"/>
      <c r="C274" s="201"/>
      <c r="D274" s="202"/>
    </row>
    <row r="275" ht="14.25" spans="1:4">
      <c r="A275" s="207" t="s">
        <v>303</v>
      </c>
      <c r="B275" s="201"/>
      <c r="C275" s="201"/>
      <c r="D275" s="202"/>
    </row>
    <row r="276" ht="14.25" spans="1:4">
      <c r="A276" s="207" t="s">
        <v>304</v>
      </c>
      <c r="B276" s="201"/>
      <c r="C276" s="201"/>
      <c r="D276" s="202"/>
    </row>
    <row r="277" ht="14.25" spans="1:4">
      <c r="A277" s="203" t="s">
        <v>305</v>
      </c>
      <c r="B277" s="201"/>
      <c r="C277" s="201"/>
      <c r="D277" s="202"/>
    </row>
    <row r="278" ht="14.25" spans="1:4">
      <c r="A278" s="207" t="s">
        <v>306</v>
      </c>
      <c r="B278" s="201"/>
      <c r="C278" s="201"/>
      <c r="D278" s="202"/>
    </row>
    <row r="279" ht="14.25" spans="1:4">
      <c r="A279" s="207" t="s">
        <v>307</v>
      </c>
      <c r="B279" s="201"/>
      <c r="C279" s="201"/>
      <c r="D279" s="202"/>
    </row>
    <row r="280" ht="14.25" spans="1:4">
      <c r="A280" s="207" t="s">
        <v>308</v>
      </c>
      <c r="B280" s="201"/>
      <c r="C280" s="201"/>
      <c r="D280" s="202"/>
    </row>
    <row r="281" ht="14.25" spans="1:4">
      <c r="A281" s="203" t="s">
        <v>309</v>
      </c>
      <c r="B281" s="201"/>
      <c r="C281" s="201"/>
      <c r="D281" s="202"/>
    </row>
    <row r="282" ht="14.25" spans="1:4">
      <c r="A282" s="207" t="s">
        <v>310</v>
      </c>
      <c r="B282" s="201"/>
      <c r="C282" s="201"/>
      <c r="D282" s="202"/>
    </row>
    <row r="283" ht="14.25" spans="1:4">
      <c r="A283" s="203" t="s">
        <v>311</v>
      </c>
      <c r="B283" s="201"/>
      <c r="C283" s="201"/>
      <c r="D283" s="202"/>
    </row>
    <row r="284" ht="14.25" spans="1:4">
      <c r="A284" s="207" t="s">
        <v>312</v>
      </c>
      <c r="B284" s="201"/>
      <c r="C284" s="201"/>
      <c r="D284" s="202"/>
    </row>
    <row r="285" ht="14.25" spans="1:4">
      <c r="A285" s="207" t="s">
        <v>313</v>
      </c>
      <c r="B285" s="201"/>
      <c r="C285" s="201"/>
      <c r="D285" s="202"/>
    </row>
    <row r="286" ht="14.25" spans="1:4">
      <c r="A286" s="207" t="s">
        <v>314</v>
      </c>
      <c r="B286" s="201"/>
      <c r="C286" s="201"/>
      <c r="D286" s="202"/>
    </row>
    <row r="287" ht="14.25" spans="1:4">
      <c r="A287" s="207" t="s">
        <v>124</v>
      </c>
      <c r="B287" s="201"/>
      <c r="C287" s="201"/>
      <c r="D287" s="202"/>
    </row>
    <row r="288" ht="14.25" spans="1:4">
      <c r="A288" s="203" t="s">
        <v>315</v>
      </c>
      <c r="B288" s="201"/>
      <c r="C288" s="201"/>
      <c r="D288" s="202"/>
    </row>
    <row r="289" ht="14.25" spans="1:4">
      <c r="A289" s="207" t="s">
        <v>316</v>
      </c>
      <c r="B289" s="201"/>
      <c r="C289" s="201"/>
      <c r="D289" s="202"/>
    </row>
    <row r="290" ht="14.25" spans="1:4">
      <c r="A290" s="200" t="s">
        <v>317</v>
      </c>
      <c r="B290" s="165">
        <v>126</v>
      </c>
      <c r="C290" s="201"/>
      <c r="D290" s="202">
        <f>(C290-B290)/B290</f>
        <v>-1</v>
      </c>
    </row>
    <row r="291" ht="14.25" spans="1:4">
      <c r="A291" s="203" t="s">
        <v>318</v>
      </c>
      <c r="B291" s="165"/>
      <c r="C291" s="201"/>
      <c r="D291" s="202"/>
    </row>
    <row r="292" ht="14.25" spans="1:4">
      <c r="A292" s="207" t="s">
        <v>319</v>
      </c>
      <c r="B292" s="165"/>
      <c r="C292" s="201"/>
      <c r="D292" s="202"/>
    </row>
    <row r="293" ht="14.25" spans="1:4">
      <c r="A293" s="203" t="s">
        <v>320</v>
      </c>
      <c r="B293" s="165"/>
      <c r="C293" s="201"/>
      <c r="D293" s="202"/>
    </row>
    <row r="294" ht="14.25" spans="1:4">
      <c r="A294" s="207" t="s">
        <v>321</v>
      </c>
      <c r="B294" s="165"/>
      <c r="C294" s="201"/>
      <c r="D294" s="202"/>
    </row>
    <row r="295" ht="14.25" spans="1:4">
      <c r="A295" s="203" t="s">
        <v>322</v>
      </c>
      <c r="B295" s="165"/>
      <c r="C295" s="201"/>
      <c r="D295" s="202"/>
    </row>
    <row r="296" ht="14.25" spans="1:4">
      <c r="A296" s="207" t="s">
        <v>323</v>
      </c>
      <c r="B296" s="165"/>
      <c r="C296" s="201"/>
      <c r="D296" s="202"/>
    </row>
    <row r="297" ht="14.25" spans="1:4">
      <c r="A297" s="203" t="s">
        <v>324</v>
      </c>
      <c r="B297" s="165">
        <v>126</v>
      </c>
      <c r="C297" s="201"/>
      <c r="D297" s="202">
        <f>(C297-B297)/B297</f>
        <v>-1</v>
      </c>
    </row>
    <row r="298" ht="14.25" spans="1:4">
      <c r="A298" s="203" t="s">
        <v>325</v>
      </c>
      <c r="B298" s="165">
        <v>15</v>
      </c>
      <c r="C298" s="201"/>
      <c r="D298" s="202">
        <f>(C298-B298)/B298</f>
        <v>-1</v>
      </c>
    </row>
    <row r="299" ht="14.25" spans="1:4">
      <c r="A299" s="203" t="s">
        <v>326</v>
      </c>
      <c r="B299" s="165"/>
      <c r="C299" s="201"/>
      <c r="D299" s="202"/>
    </row>
    <row r="300" ht="14.25" spans="1:4">
      <c r="A300" s="203" t="s">
        <v>327</v>
      </c>
      <c r="B300" s="165">
        <v>15</v>
      </c>
      <c r="C300" s="201"/>
      <c r="D300" s="202">
        <f>(C300-B300)/B300</f>
        <v>-1</v>
      </c>
    </row>
    <row r="301" ht="14.25" spans="1:4">
      <c r="A301" s="203" t="s">
        <v>328</v>
      </c>
      <c r="B301" s="165"/>
      <c r="C301" s="201"/>
      <c r="D301" s="202"/>
    </row>
    <row r="302" ht="14.25" spans="1:4">
      <c r="A302" s="203" t="s">
        <v>329</v>
      </c>
      <c r="B302" s="165"/>
      <c r="C302" s="201"/>
      <c r="D302" s="202"/>
    </row>
    <row r="303" ht="14.25" spans="1:4">
      <c r="A303" s="203" t="s">
        <v>330</v>
      </c>
      <c r="B303" s="165"/>
      <c r="C303" s="201"/>
      <c r="D303" s="202"/>
    </row>
    <row r="304" ht="14.25" spans="1:4">
      <c r="A304" s="203" t="s">
        <v>331</v>
      </c>
      <c r="B304" s="165">
        <v>96</v>
      </c>
      <c r="C304" s="201"/>
      <c r="D304" s="202">
        <f>(C304-B304)/B304</f>
        <v>-1</v>
      </c>
    </row>
    <row r="305" ht="14.25" spans="1:4">
      <c r="A305" s="203" t="s">
        <v>332</v>
      </c>
      <c r="B305" s="165"/>
      <c r="C305" s="201"/>
      <c r="D305" s="202"/>
    </row>
    <row r="306" ht="14.25" spans="1:4">
      <c r="A306" s="203" t="s">
        <v>333</v>
      </c>
      <c r="B306" s="201"/>
      <c r="C306" s="201"/>
      <c r="D306" s="202"/>
    </row>
    <row r="307" ht="14.25" spans="1:4">
      <c r="A307" s="203" t="s">
        <v>334</v>
      </c>
      <c r="B307" s="165"/>
      <c r="C307" s="201"/>
      <c r="D307" s="202"/>
    </row>
    <row r="308" ht="14.25" spans="1:4">
      <c r="A308" s="207" t="s">
        <v>335</v>
      </c>
      <c r="B308" s="165"/>
      <c r="C308" s="201"/>
      <c r="D308" s="202"/>
    </row>
    <row r="309" ht="14.25" spans="1:4">
      <c r="A309" s="200" t="s">
        <v>336</v>
      </c>
      <c r="B309" s="165">
        <v>9625</v>
      </c>
      <c r="C309" s="201">
        <v>7574</v>
      </c>
      <c r="D309" s="202">
        <f>(C309-B309)/B309</f>
        <v>-0.213090909090909</v>
      </c>
    </row>
    <row r="310" ht="14.25" spans="1:4">
      <c r="A310" s="203" t="s">
        <v>337</v>
      </c>
      <c r="B310" s="165">
        <v>758</v>
      </c>
      <c r="C310" s="201">
        <v>777</v>
      </c>
      <c r="D310" s="202">
        <f>(C310-B310)/B310</f>
        <v>0.025065963060686</v>
      </c>
    </row>
    <row r="311" ht="14.25" spans="1:4">
      <c r="A311" s="203" t="s">
        <v>338</v>
      </c>
      <c r="B311" s="165">
        <v>7</v>
      </c>
      <c r="C311" s="201">
        <v>8</v>
      </c>
      <c r="D311" s="202">
        <f>(C311-B311)/B311</f>
        <v>0.142857142857143</v>
      </c>
    </row>
    <row r="312" ht="14.25" spans="1:4">
      <c r="A312" s="203" t="s">
        <v>339</v>
      </c>
      <c r="B312" s="165">
        <v>370</v>
      </c>
      <c r="C312" s="201">
        <v>515</v>
      </c>
      <c r="D312" s="202">
        <f>(C312-B312)/B312</f>
        <v>0.391891891891892</v>
      </c>
    </row>
    <row r="313" ht="14.25" spans="1:4">
      <c r="A313" s="203" t="s">
        <v>340</v>
      </c>
      <c r="B313" s="165">
        <v>381</v>
      </c>
      <c r="C313" s="201">
        <v>254</v>
      </c>
      <c r="D313" s="202">
        <f>(C313-B313)/B313</f>
        <v>-0.333333333333333</v>
      </c>
    </row>
    <row r="314" ht="14.25" spans="1:4">
      <c r="A314" s="203" t="s">
        <v>341</v>
      </c>
      <c r="B314" s="165"/>
      <c r="C314" s="201"/>
      <c r="D314" s="202"/>
    </row>
    <row r="315" ht="14.25" spans="1:4">
      <c r="A315" s="203" t="s">
        <v>342</v>
      </c>
      <c r="B315" s="165"/>
      <c r="C315" s="201"/>
      <c r="D315" s="202"/>
    </row>
    <row r="316" ht="14.25" spans="1:4">
      <c r="A316" s="203" t="s">
        <v>343</v>
      </c>
      <c r="B316" s="165"/>
      <c r="C316" s="201"/>
      <c r="D316" s="202"/>
    </row>
    <row r="317" ht="14.25" spans="1:4">
      <c r="A317" s="203" t="s">
        <v>344</v>
      </c>
      <c r="B317" s="165"/>
      <c r="C317" s="201"/>
      <c r="D317" s="202"/>
    </row>
    <row r="318" ht="14.25" spans="1:4">
      <c r="A318" s="203" t="s">
        <v>345</v>
      </c>
      <c r="B318" s="165"/>
      <c r="C318" s="201"/>
      <c r="D318" s="202"/>
    </row>
    <row r="319" ht="14.25" spans="1:4">
      <c r="A319" s="203" t="s">
        <v>346</v>
      </c>
      <c r="B319" s="165"/>
      <c r="C319" s="201"/>
      <c r="D319" s="202"/>
    </row>
    <row r="320" ht="14.25" spans="1:4">
      <c r="A320" s="203" t="s">
        <v>347</v>
      </c>
      <c r="B320" s="165">
        <v>7801</v>
      </c>
      <c r="C320" s="201">
        <v>6142</v>
      </c>
      <c r="D320" s="202">
        <f>(C320-B320)/B320</f>
        <v>-0.212665042943212</v>
      </c>
    </row>
    <row r="321" ht="14.25" spans="1:4">
      <c r="A321" s="203" t="s">
        <v>142</v>
      </c>
      <c r="B321" s="165">
        <v>4442</v>
      </c>
      <c r="C321" s="201">
        <v>4690</v>
      </c>
      <c r="D321" s="202">
        <f>(C321-B321)/B321</f>
        <v>0.0558307068887888</v>
      </c>
    </row>
    <row r="322" ht="14.25" spans="1:4">
      <c r="A322" s="203" t="s">
        <v>143</v>
      </c>
      <c r="B322" s="165"/>
      <c r="C322" s="201"/>
      <c r="D322" s="202"/>
    </row>
    <row r="323" ht="14.25" spans="1:4">
      <c r="A323" s="203" t="s">
        <v>144</v>
      </c>
      <c r="B323" s="165"/>
      <c r="C323" s="201"/>
      <c r="D323" s="202"/>
    </row>
    <row r="324" ht="14.25" spans="1:4">
      <c r="A324" s="203" t="s">
        <v>348</v>
      </c>
      <c r="B324" s="165">
        <v>243</v>
      </c>
      <c r="C324" s="201">
        <v>10</v>
      </c>
      <c r="D324" s="202">
        <f>(C324-B324)/B324</f>
        <v>-0.958847736625514</v>
      </c>
    </row>
    <row r="325" ht="14.25" spans="1:4">
      <c r="A325" s="203" t="s">
        <v>349</v>
      </c>
      <c r="B325" s="165">
        <v>53</v>
      </c>
      <c r="C325" s="201">
        <v>10</v>
      </c>
      <c r="D325" s="202">
        <f>(C325-B325)/B325</f>
        <v>-0.811320754716981</v>
      </c>
    </row>
    <row r="326" ht="14.25" spans="1:4">
      <c r="A326" s="203" t="s">
        <v>350</v>
      </c>
      <c r="B326" s="165">
        <v>110</v>
      </c>
      <c r="C326" s="201"/>
      <c r="D326" s="202">
        <f>(C326-B326)/B326</f>
        <v>-1</v>
      </c>
    </row>
    <row r="327" ht="14.25" spans="1:4">
      <c r="A327" s="203" t="s">
        <v>351</v>
      </c>
      <c r="B327" s="165">
        <v>10</v>
      </c>
      <c r="C327" s="201"/>
      <c r="D327" s="202">
        <f>(C327-B327)/B327</f>
        <v>-1</v>
      </c>
    </row>
    <row r="328" ht="14.25" spans="1:4">
      <c r="A328" s="203" t="s">
        <v>352</v>
      </c>
      <c r="B328" s="165">
        <v>10</v>
      </c>
      <c r="C328" s="201"/>
      <c r="D328" s="202">
        <f>(C328-B328)/B328</f>
        <v>-1</v>
      </c>
    </row>
    <row r="329" ht="14.25" spans="1:4">
      <c r="A329" s="203" t="s">
        <v>353</v>
      </c>
      <c r="B329" s="165"/>
      <c r="C329" s="201"/>
      <c r="D329" s="202"/>
    </row>
    <row r="330" ht="14.25" spans="1:4">
      <c r="A330" s="203" t="s">
        <v>354</v>
      </c>
      <c r="B330" s="165"/>
      <c r="C330" s="201"/>
      <c r="D330" s="202"/>
    </row>
    <row r="331" ht="14.25" spans="1:4">
      <c r="A331" s="203" t="s">
        <v>355</v>
      </c>
      <c r="B331" s="165">
        <v>1703</v>
      </c>
      <c r="C331" s="201">
        <v>523</v>
      </c>
      <c r="D331" s="202">
        <f>(C331-B331)/B331</f>
        <v>-0.692894891368174</v>
      </c>
    </row>
    <row r="332" ht="14.25" spans="1:4">
      <c r="A332" s="203" t="s">
        <v>356</v>
      </c>
      <c r="B332" s="165">
        <v>81</v>
      </c>
      <c r="C332" s="201">
        <v>298</v>
      </c>
      <c r="D332" s="202">
        <f>(C332-B332)/B332</f>
        <v>2.67901234567901</v>
      </c>
    </row>
    <row r="333" ht="14.25" spans="1:4">
      <c r="A333" s="203" t="s">
        <v>357</v>
      </c>
      <c r="B333" s="165"/>
      <c r="C333" s="201">
        <v>511</v>
      </c>
      <c r="D333" s="202"/>
    </row>
    <row r="334" ht="14.25" spans="1:4">
      <c r="A334" s="203" t="s">
        <v>358</v>
      </c>
      <c r="B334" s="165">
        <v>21</v>
      </c>
      <c r="C334" s="201">
        <v>20</v>
      </c>
      <c r="D334" s="202">
        <f>(C334-B334)/B334</f>
        <v>-0.0476190476190476</v>
      </c>
    </row>
    <row r="335" ht="14.25" spans="1:4">
      <c r="A335" s="203" t="s">
        <v>359</v>
      </c>
      <c r="B335" s="165"/>
      <c r="C335" s="201"/>
      <c r="D335" s="202"/>
    </row>
    <row r="336" ht="14.25" spans="1:4">
      <c r="A336" s="203" t="s">
        <v>360</v>
      </c>
      <c r="B336" s="165">
        <v>361</v>
      </c>
      <c r="C336" s="201">
        <v>50</v>
      </c>
      <c r="D336" s="202">
        <f>(C336-B336)/B336</f>
        <v>-0.861495844875346</v>
      </c>
    </row>
    <row r="337" ht="14.25" spans="1:4">
      <c r="A337" s="203" t="s">
        <v>361</v>
      </c>
      <c r="B337" s="165"/>
      <c r="C337" s="201">
        <v>30</v>
      </c>
      <c r="D337" s="202"/>
    </row>
    <row r="338" ht="14.25" spans="1:4">
      <c r="A338" s="203" t="s">
        <v>362</v>
      </c>
      <c r="B338" s="165"/>
      <c r="C338" s="201"/>
      <c r="D338" s="202"/>
    </row>
    <row r="339" ht="14.25" spans="1:4">
      <c r="A339" s="203" t="s">
        <v>185</v>
      </c>
      <c r="B339" s="165"/>
      <c r="C339" s="201"/>
      <c r="D339" s="202"/>
    </row>
    <row r="340" ht="14.25" spans="1:4">
      <c r="A340" s="203" t="s">
        <v>151</v>
      </c>
      <c r="B340" s="165"/>
      <c r="C340" s="201"/>
      <c r="D340" s="202"/>
    </row>
    <row r="341" ht="14.25" spans="1:4">
      <c r="A341" s="203" t="s">
        <v>363</v>
      </c>
      <c r="B341" s="165">
        <v>767</v>
      </c>
      <c r="C341" s="201"/>
      <c r="D341" s="202">
        <f>(C341-B341)/B341</f>
        <v>-1</v>
      </c>
    </row>
    <row r="342" ht="14.25" spans="1:4">
      <c r="A342" s="203" t="s">
        <v>364</v>
      </c>
      <c r="B342" s="165"/>
      <c r="C342" s="201"/>
      <c r="D342" s="202"/>
    </row>
    <row r="343" ht="14.25" spans="1:4">
      <c r="A343" s="203" t="s">
        <v>142</v>
      </c>
      <c r="B343" s="165"/>
      <c r="C343" s="201"/>
      <c r="D343" s="202"/>
    </row>
    <row r="344" ht="14.25" spans="1:4">
      <c r="A344" s="203" t="s">
        <v>143</v>
      </c>
      <c r="B344" s="165"/>
      <c r="C344" s="201"/>
      <c r="D344" s="202"/>
    </row>
    <row r="345" ht="14.25" spans="1:4">
      <c r="A345" s="203" t="s">
        <v>144</v>
      </c>
      <c r="B345" s="165"/>
      <c r="C345" s="201"/>
      <c r="D345" s="202"/>
    </row>
    <row r="346" ht="14.25" spans="1:4">
      <c r="A346" s="203" t="s">
        <v>365</v>
      </c>
      <c r="B346" s="165"/>
      <c r="C346" s="201"/>
      <c r="D346" s="202"/>
    </row>
    <row r="347" ht="14.25" spans="1:4">
      <c r="A347" s="203" t="s">
        <v>151</v>
      </c>
      <c r="B347" s="165"/>
      <c r="C347" s="201"/>
      <c r="D347" s="202"/>
    </row>
    <row r="348" ht="14.25" spans="1:4">
      <c r="A348" s="203" t="s">
        <v>366</v>
      </c>
      <c r="B348" s="165"/>
      <c r="C348" s="201"/>
      <c r="D348" s="202"/>
    </row>
    <row r="349" ht="14.25" spans="1:4">
      <c r="A349" s="203" t="s">
        <v>367</v>
      </c>
      <c r="B349" s="165">
        <v>163</v>
      </c>
      <c r="C349" s="201">
        <v>14</v>
      </c>
      <c r="D349" s="202">
        <f>(C349-B349)/B349</f>
        <v>-0.914110429447853</v>
      </c>
    </row>
    <row r="350" ht="14.25" spans="1:4">
      <c r="A350" s="203" t="s">
        <v>142</v>
      </c>
      <c r="B350" s="165">
        <v>99</v>
      </c>
      <c r="C350" s="201">
        <v>14</v>
      </c>
      <c r="D350" s="202">
        <f>(C350-B350)/B350</f>
        <v>-0.858585858585859</v>
      </c>
    </row>
    <row r="351" ht="14.25" spans="1:4">
      <c r="A351" s="203" t="s">
        <v>143</v>
      </c>
      <c r="B351" s="165"/>
      <c r="C351" s="201"/>
      <c r="D351" s="202"/>
    </row>
    <row r="352" ht="14.25" spans="1:4">
      <c r="A352" s="203" t="s">
        <v>144</v>
      </c>
      <c r="B352" s="165"/>
      <c r="C352" s="201"/>
      <c r="D352" s="202"/>
    </row>
    <row r="353" ht="14.25" spans="1:4">
      <c r="A353" s="203" t="s">
        <v>368</v>
      </c>
      <c r="B353" s="165"/>
      <c r="C353" s="201"/>
      <c r="D353" s="202"/>
    </row>
    <row r="354" ht="14.25" spans="1:4">
      <c r="A354" s="203" t="s">
        <v>369</v>
      </c>
      <c r="B354" s="165"/>
      <c r="C354" s="201"/>
      <c r="D354" s="202"/>
    </row>
    <row r="355" ht="14.25" spans="1:4">
      <c r="A355" s="203" t="s">
        <v>370</v>
      </c>
      <c r="B355" s="165"/>
      <c r="C355" s="201"/>
      <c r="D355" s="202"/>
    </row>
    <row r="356" ht="14.25" spans="1:4">
      <c r="A356" s="203" t="s">
        <v>371</v>
      </c>
      <c r="B356" s="165"/>
      <c r="C356" s="201"/>
      <c r="D356" s="202"/>
    </row>
    <row r="357" ht="14.25" spans="1:4">
      <c r="A357" s="203" t="s">
        <v>372</v>
      </c>
      <c r="B357" s="165"/>
      <c r="C357" s="201"/>
      <c r="D357" s="202"/>
    </row>
    <row r="358" ht="14.25" spans="1:4">
      <c r="A358" s="203" t="s">
        <v>373</v>
      </c>
      <c r="B358" s="165">
        <v>62</v>
      </c>
      <c r="C358" s="201"/>
      <c r="D358" s="202">
        <f>(C358-B358)/B358</f>
        <v>-1</v>
      </c>
    </row>
    <row r="359" ht="14.25" spans="1:4">
      <c r="A359" s="203" t="s">
        <v>151</v>
      </c>
      <c r="B359" s="165"/>
      <c r="C359" s="201"/>
      <c r="D359" s="202"/>
    </row>
    <row r="360" ht="14.25" spans="1:4">
      <c r="A360" s="203" t="s">
        <v>374</v>
      </c>
      <c r="B360" s="165">
        <v>2</v>
      </c>
      <c r="C360" s="201"/>
      <c r="D360" s="202">
        <f>(C360-B360)/B360</f>
        <v>-1</v>
      </c>
    </row>
    <row r="361" ht="14.25" spans="1:4">
      <c r="A361" s="203" t="s">
        <v>375</v>
      </c>
      <c r="B361" s="165">
        <v>106</v>
      </c>
      <c r="C361" s="201">
        <v>19</v>
      </c>
      <c r="D361" s="202">
        <f>(C361-B361)/B361</f>
        <v>-0.820754716981132</v>
      </c>
    </row>
    <row r="362" ht="14.25" spans="1:4">
      <c r="A362" s="203" t="s">
        <v>142</v>
      </c>
      <c r="B362" s="165">
        <v>99</v>
      </c>
      <c r="C362" s="201">
        <v>14</v>
      </c>
      <c r="D362" s="202">
        <f>(C362-B362)/B362</f>
        <v>-0.858585858585859</v>
      </c>
    </row>
    <row r="363" ht="14.25" spans="1:4">
      <c r="A363" s="203" t="s">
        <v>143</v>
      </c>
      <c r="B363" s="165"/>
      <c r="C363" s="201"/>
      <c r="D363" s="202"/>
    </row>
    <row r="364" ht="14.25" spans="1:4">
      <c r="A364" s="203" t="s">
        <v>144</v>
      </c>
      <c r="B364" s="165"/>
      <c r="C364" s="201"/>
      <c r="D364" s="202"/>
    </row>
    <row r="365" ht="14.25" spans="1:4">
      <c r="A365" s="203" t="s">
        <v>376</v>
      </c>
      <c r="B365" s="165"/>
      <c r="C365" s="201"/>
      <c r="D365" s="202"/>
    </row>
    <row r="366" ht="14.25" spans="1:4">
      <c r="A366" s="203" t="s">
        <v>377</v>
      </c>
      <c r="B366" s="165"/>
      <c r="C366" s="201"/>
      <c r="D366" s="202"/>
    </row>
    <row r="367" ht="14.25" spans="1:4">
      <c r="A367" s="203" t="s">
        <v>378</v>
      </c>
      <c r="B367" s="165"/>
      <c r="C367" s="201"/>
      <c r="D367" s="202"/>
    </row>
    <row r="368" ht="14.25" spans="1:4">
      <c r="A368" s="203" t="s">
        <v>151</v>
      </c>
      <c r="B368" s="165"/>
      <c r="C368" s="201"/>
      <c r="D368" s="202"/>
    </row>
    <row r="369" ht="14.25" spans="1:4">
      <c r="A369" s="203" t="s">
        <v>379</v>
      </c>
      <c r="B369" s="165">
        <v>7</v>
      </c>
      <c r="C369" s="201">
        <v>5</v>
      </c>
      <c r="D369" s="202">
        <f>(C369-B369)/B369</f>
        <v>-0.285714285714286</v>
      </c>
    </row>
    <row r="370" ht="14.25" spans="1:4">
      <c r="A370" s="203" t="s">
        <v>380</v>
      </c>
      <c r="B370" s="165">
        <v>523</v>
      </c>
      <c r="C370" s="201">
        <v>559</v>
      </c>
      <c r="D370" s="202">
        <f>(C370-B370)/B370</f>
        <v>0.0688336520076482</v>
      </c>
    </row>
    <row r="371" ht="14.25" spans="1:4">
      <c r="A371" s="203" t="s">
        <v>142</v>
      </c>
      <c r="B371" s="165">
        <v>399</v>
      </c>
      <c r="C371" s="201">
        <v>503</v>
      </c>
      <c r="D371" s="202">
        <f>(C371-B371)/B371</f>
        <v>0.260651629072682</v>
      </c>
    </row>
    <row r="372" ht="14.25" spans="1:4">
      <c r="A372" s="203" t="s">
        <v>143</v>
      </c>
      <c r="B372" s="165"/>
      <c r="C372" s="201"/>
      <c r="D372" s="202"/>
    </row>
    <row r="373" ht="14.25" spans="1:4">
      <c r="A373" s="203" t="s">
        <v>144</v>
      </c>
      <c r="B373" s="165"/>
      <c r="C373" s="201"/>
      <c r="D373" s="202"/>
    </row>
    <row r="374" ht="14.25" spans="1:4">
      <c r="A374" s="203" t="s">
        <v>381</v>
      </c>
      <c r="B374" s="165">
        <v>45</v>
      </c>
      <c r="C374" s="201">
        <v>5</v>
      </c>
      <c r="D374" s="202">
        <f>(C374-B374)/B374</f>
        <v>-0.888888888888889</v>
      </c>
    </row>
    <row r="375" ht="14.25" spans="1:4">
      <c r="A375" s="203" t="s">
        <v>382</v>
      </c>
      <c r="B375" s="165">
        <v>15</v>
      </c>
      <c r="C375" s="201">
        <v>19</v>
      </c>
      <c r="D375" s="202">
        <f>(C375-B375)/B375</f>
        <v>0.266666666666667</v>
      </c>
    </row>
    <row r="376" ht="14.25" spans="1:4">
      <c r="A376" s="203" t="s">
        <v>383</v>
      </c>
      <c r="B376" s="165">
        <v>1</v>
      </c>
      <c r="C376" s="201"/>
      <c r="D376" s="202">
        <f>(C376-B376)/B376</f>
        <v>-1</v>
      </c>
    </row>
    <row r="377" ht="14.25" spans="1:4">
      <c r="A377" s="203" t="s">
        <v>384</v>
      </c>
      <c r="B377" s="165">
        <v>34</v>
      </c>
      <c r="C377" s="201"/>
      <c r="D377" s="202">
        <f>(C377-B377)/B377</f>
        <v>-1</v>
      </c>
    </row>
    <row r="378" ht="14.25" spans="1:4">
      <c r="A378" s="203" t="s">
        <v>385</v>
      </c>
      <c r="B378" s="165"/>
      <c r="C378" s="201"/>
      <c r="D378" s="202"/>
    </row>
    <row r="379" ht="14.25" spans="1:4">
      <c r="A379" s="203" t="s">
        <v>386</v>
      </c>
      <c r="B379" s="165"/>
      <c r="C379" s="201"/>
      <c r="D379" s="202"/>
    </row>
    <row r="380" ht="14.25" spans="1:4">
      <c r="A380" s="207" t="s">
        <v>387</v>
      </c>
      <c r="B380" s="165">
        <v>7</v>
      </c>
      <c r="C380" s="201">
        <v>22</v>
      </c>
      <c r="D380" s="202">
        <f>(C380-B380)/B380</f>
        <v>2.14285714285714</v>
      </c>
    </row>
    <row r="381" ht="14.25" spans="1:4">
      <c r="A381" s="207" t="s">
        <v>388</v>
      </c>
      <c r="B381" s="165"/>
      <c r="C381" s="201"/>
      <c r="D381" s="202"/>
    </row>
    <row r="382" ht="14.25" spans="1:4">
      <c r="A382" s="203" t="s">
        <v>151</v>
      </c>
      <c r="B382" s="165"/>
      <c r="C382" s="201"/>
      <c r="D382" s="202"/>
    </row>
    <row r="383" ht="14.25" spans="1:4">
      <c r="A383" s="203" t="s">
        <v>389</v>
      </c>
      <c r="B383" s="165">
        <v>22</v>
      </c>
      <c r="C383" s="201">
        <v>10</v>
      </c>
      <c r="D383" s="202">
        <f>(C383-B383)/B383</f>
        <v>-0.545454545454545</v>
      </c>
    </row>
    <row r="384" ht="14.25" spans="1:4">
      <c r="A384" s="203" t="s">
        <v>390</v>
      </c>
      <c r="B384" s="165"/>
      <c r="C384" s="201"/>
      <c r="D384" s="202"/>
    </row>
    <row r="385" ht="14.25" spans="1:4">
      <c r="A385" s="203" t="s">
        <v>142</v>
      </c>
      <c r="B385" s="165"/>
      <c r="C385" s="201"/>
      <c r="D385" s="202"/>
    </row>
    <row r="386" ht="14.25" spans="1:4">
      <c r="A386" s="203" t="s">
        <v>143</v>
      </c>
      <c r="B386" s="165"/>
      <c r="C386" s="201"/>
      <c r="D386" s="202"/>
    </row>
    <row r="387" ht="14.25" spans="1:4">
      <c r="A387" s="203" t="s">
        <v>144</v>
      </c>
      <c r="B387" s="165"/>
      <c r="C387" s="201"/>
      <c r="D387" s="202"/>
    </row>
    <row r="388" ht="14.25" spans="1:4">
      <c r="A388" s="203" t="s">
        <v>391</v>
      </c>
      <c r="B388" s="165"/>
      <c r="C388" s="201"/>
      <c r="D388" s="202"/>
    </row>
    <row r="389" ht="14.25" spans="1:4">
      <c r="A389" s="203" t="s">
        <v>392</v>
      </c>
      <c r="B389" s="165"/>
      <c r="C389" s="201"/>
      <c r="D389" s="202"/>
    </row>
    <row r="390" ht="14.25" spans="1:4">
      <c r="A390" s="203" t="s">
        <v>393</v>
      </c>
      <c r="B390" s="165"/>
      <c r="C390" s="201"/>
      <c r="D390" s="202"/>
    </row>
    <row r="391" ht="14.25" spans="1:4">
      <c r="A391" s="203" t="s">
        <v>151</v>
      </c>
      <c r="B391" s="165"/>
      <c r="C391" s="201"/>
      <c r="D391" s="202"/>
    </row>
    <row r="392" ht="14.25" spans="1:4">
      <c r="A392" s="203" t="s">
        <v>394</v>
      </c>
      <c r="B392" s="165"/>
      <c r="C392" s="201"/>
      <c r="D392" s="202"/>
    </row>
    <row r="393" ht="14.25" spans="1:4">
      <c r="A393" s="203" t="s">
        <v>395</v>
      </c>
      <c r="B393" s="165"/>
      <c r="C393" s="201"/>
      <c r="D393" s="202"/>
    </row>
    <row r="394" ht="14.25" spans="1:4">
      <c r="A394" s="203" t="s">
        <v>142</v>
      </c>
      <c r="B394" s="165"/>
      <c r="C394" s="201"/>
      <c r="D394" s="202"/>
    </row>
    <row r="395" ht="14.25" spans="1:4">
      <c r="A395" s="203" t="s">
        <v>143</v>
      </c>
      <c r="B395" s="165"/>
      <c r="C395" s="201"/>
      <c r="D395" s="202"/>
    </row>
    <row r="396" ht="14.25" spans="1:4">
      <c r="A396" s="203" t="s">
        <v>144</v>
      </c>
      <c r="B396" s="165"/>
      <c r="C396" s="201"/>
      <c r="D396" s="202"/>
    </row>
    <row r="397" ht="14.25" spans="1:4">
      <c r="A397" s="203" t="s">
        <v>396</v>
      </c>
      <c r="B397" s="165"/>
      <c r="C397" s="201"/>
      <c r="D397" s="202"/>
    </row>
    <row r="398" ht="14.25" spans="1:4">
      <c r="A398" s="203" t="s">
        <v>397</v>
      </c>
      <c r="B398" s="165"/>
      <c r="C398" s="201"/>
      <c r="D398" s="202"/>
    </row>
    <row r="399" ht="14.25" spans="1:4">
      <c r="A399" s="203" t="s">
        <v>398</v>
      </c>
      <c r="B399" s="165"/>
      <c r="C399" s="201"/>
      <c r="D399" s="202"/>
    </row>
    <row r="400" ht="14.25" spans="1:4">
      <c r="A400" s="203" t="s">
        <v>151</v>
      </c>
      <c r="B400" s="165"/>
      <c r="C400" s="201"/>
      <c r="D400" s="202"/>
    </row>
    <row r="401" ht="14.25" spans="1:4">
      <c r="A401" s="203" t="s">
        <v>399</v>
      </c>
      <c r="B401" s="165"/>
      <c r="C401" s="201"/>
      <c r="D401" s="202"/>
    </row>
    <row r="402" ht="14.25" spans="1:4">
      <c r="A402" s="203" t="s">
        <v>400</v>
      </c>
      <c r="B402" s="165">
        <v>59</v>
      </c>
      <c r="C402" s="201">
        <v>63</v>
      </c>
      <c r="D402" s="202">
        <f>(C402-B402)/B402</f>
        <v>0.0677966101694915</v>
      </c>
    </row>
    <row r="403" ht="14.25" spans="1:4">
      <c r="A403" s="203" t="s">
        <v>142</v>
      </c>
      <c r="B403" s="165">
        <v>48</v>
      </c>
      <c r="C403" s="201">
        <v>63</v>
      </c>
      <c r="D403" s="202">
        <f>(C403-B403)/B403</f>
        <v>0.3125</v>
      </c>
    </row>
    <row r="404" ht="14.25" spans="1:4">
      <c r="A404" s="203" t="s">
        <v>143</v>
      </c>
      <c r="B404" s="165"/>
      <c r="C404" s="201"/>
      <c r="D404" s="202"/>
    </row>
    <row r="405" ht="14.25" spans="1:4">
      <c r="A405" s="203" t="s">
        <v>144</v>
      </c>
      <c r="B405" s="165"/>
      <c r="C405" s="201"/>
      <c r="D405" s="202"/>
    </row>
    <row r="406" ht="14.25" spans="1:4">
      <c r="A406" s="203" t="s">
        <v>401</v>
      </c>
      <c r="B406" s="165"/>
      <c r="C406" s="201"/>
      <c r="D406" s="202"/>
    </row>
    <row r="407" ht="14.25" spans="1:4">
      <c r="A407" s="203" t="s">
        <v>402</v>
      </c>
      <c r="B407" s="165">
        <v>11</v>
      </c>
      <c r="C407" s="201"/>
      <c r="D407" s="202">
        <f>(C407-B407)/B407</f>
        <v>-1</v>
      </c>
    </row>
    <row r="408" ht="14.25" spans="1:4">
      <c r="A408" s="203" t="s">
        <v>151</v>
      </c>
      <c r="B408" s="165"/>
      <c r="C408" s="201"/>
      <c r="D408" s="202"/>
    </row>
    <row r="409" ht="14.25" spans="1:4">
      <c r="A409" s="203" t="s">
        <v>403</v>
      </c>
      <c r="B409" s="165"/>
      <c r="C409" s="201"/>
      <c r="D409" s="202"/>
    </row>
    <row r="410" ht="14.25" spans="1:4">
      <c r="A410" s="203" t="s">
        <v>404</v>
      </c>
      <c r="B410" s="165"/>
      <c r="C410" s="201"/>
      <c r="D410" s="202"/>
    </row>
    <row r="411" ht="14.25" spans="1:4">
      <c r="A411" s="203" t="s">
        <v>142</v>
      </c>
      <c r="B411" s="165"/>
      <c r="C411" s="201"/>
      <c r="D411" s="202"/>
    </row>
    <row r="412" ht="14.25" spans="1:4">
      <c r="A412" s="203" t="s">
        <v>143</v>
      </c>
      <c r="B412" s="165"/>
      <c r="C412" s="201"/>
      <c r="D412" s="202"/>
    </row>
    <row r="413" ht="14.25" spans="1:4">
      <c r="A413" s="203" t="s">
        <v>405</v>
      </c>
      <c r="B413" s="165"/>
      <c r="C413" s="201"/>
      <c r="D413" s="202"/>
    </row>
    <row r="414" ht="14.25" spans="1:4">
      <c r="A414" s="203" t="s">
        <v>406</v>
      </c>
      <c r="B414" s="165"/>
      <c r="C414" s="201"/>
      <c r="D414" s="202"/>
    </row>
    <row r="415" ht="14.25" spans="1:4">
      <c r="A415" s="203" t="s">
        <v>407</v>
      </c>
      <c r="B415" s="165"/>
      <c r="C415" s="201"/>
      <c r="D415" s="202"/>
    </row>
    <row r="416" ht="14.25" spans="1:4">
      <c r="A416" s="203" t="s">
        <v>360</v>
      </c>
      <c r="B416" s="165"/>
      <c r="C416" s="201"/>
      <c r="D416" s="202"/>
    </row>
    <row r="417" ht="14.25" spans="1:4">
      <c r="A417" s="203" t="s">
        <v>408</v>
      </c>
      <c r="B417" s="165"/>
      <c r="C417" s="201"/>
      <c r="D417" s="202"/>
    </row>
    <row r="418" ht="14.25" spans="1:4">
      <c r="A418" s="203" t="s">
        <v>409</v>
      </c>
      <c r="B418" s="165"/>
      <c r="C418" s="201"/>
      <c r="D418" s="202"/>
    </row>
    <row r="419" ht="14.25" spans="1:4">
      <c r="A419" s="207" t="s">
        <v>410</v>
      </c>
      <c r="B419" s="165"/>
      <c r="C419" s="201"/>
      <c r="D419" s="202"/>
    </row>
    <row r="420" ht="14.25" spans="1:4">
      <c r="A420" s="207" t="s">
        <v>287</v>
      </c>
      <c r="B420" s="165"/>
      <c r="C420" s="201"/>
      <c r="D420" s="202"/>
    </row>
    <row r="421" ht="14.25" spans="1:4">
      <c r="A421" s="207" t="s">
        <v>411</v>
      </c>
      <c r="B421" s="165"/>
      <c r="C421" s="201"/>
      <c r="D421" s="202"/>
    </row>
    <row r="422" ht="14.25" spans="1:4">
      <c r="A422" s="207" t="s">
        <v>412</v>
      </c>
      <c r="B422" s="165"/>
      <c r="C422" s="201"/>
      <c r="D422" s="202"/>
    </row>
    <row r="423" ht="14.25" spans="1:4">
      <c r="A423" s="207" t="s">
        <v>413</v>
      </c>
      <c r="B423" s="165"/>
      <c r="C423" s="201"/>
      <c r="D423" s="202"/>
    </row>
    <row r="424" ht="14.25" spans="1:4">
      <c r="A424" s="207" t="s">
        <v>414</v>
      </c>
      <c r="B424" s="165"/>
      <c r="C424" s="201"/>
      <c r="D424" s="202"/>
    </row>
    <row r="425" ht="14.25" spans="1:4">
      <c r="A425" s="207" t="s">
        <v>415</v>
      </c>
      <c r="B425" s="165"/>
      <c r="C425" s="201"/>
      <c r="D425" s="202"/>
    </row>
    <row r="426" ht="14.25" spans="1:4">
      <c r="A426" s="207" t="s">
        <v>416</v>
      </c>
      <c r="B426" s="165"/>
      <c r="C426" s="201"/>
      <c r="D426" s="202"/>
    </row>
    <row r="427" ht="14.25" spans="1:4">
      <c r="A427" s="203" t="s">
        <v>417</v>
      </c>
      <c r="B427" s="165">
        <v>215</v>
      </c>
      <c r="C427" s="201"/>
      <c r="D427" s="202">
        <f>(C427-B427)/B427</f>
        <v>-1</v>
      </c>
    </row>
    <row r="428" ht="14.25" spans="1:4">
      <c r="A428" s="207" t="s">
        <v>418</v>
      </c>
      <c r="B428" s="165">
        <v>215</v>
      </c>
      <c r="C428" s="201"/>
      <c r="D428" s="202">
        <f>(C428-B428)/B428</f>
        <v>-1</v>
      </c>
    </row>
    <row r="429" ht="14.25" spans="1:4">
      <c r="A429" s="203" t="s">
        <v>419</v>
      </c>
      <c r="B429" s="165"/>
      <c r="C429" s="201"/>
      <c r="D429" s="202"/>
    </row>
    <row r="430" ht="14.25" spans="1:4">
      <c r="A430" s="200" t="s">
        <v>420</v>
      </c>
      <c r="B430" s="165">
        <v>42127</v>
      </c>
      <c r="C430" s="201">
        <v>24978</v>
      </c>
      <c r="D430" s="202">
        <f>(C430-B430)/B430</f>
        <v>-0.407078595674983</v>
      </c>
    </row>
    <row r="431" ht="14.25" spans="1:4">
      <c r="A431" s="203" t="s">
        <v>421</v>
      </c>
      <c r="B431" s="165">
        <v>293</v>
      </c>
      <c r="C431" s="201">
        <v>246</v>
      </c>
      <c r="D431" s="202">
        <f>(C431-B431)/B431</f>
        <v>-0.160409556313993</v>
      </c>
    </row>
    <row r="432" ht="14.25" spans="1:4">
      <c r="A432" s="203" t="s">
        <v>142</v>
      </c>
      <c r="B432" s="165">
        <v>210</v>
      </c>
      <c r="C432" s="201">
        <v>236</v>
      </c>
      <c r="D432" s="202">
        <f>(C432-B432)/B432</f>
        <v>0.123809523809524</v>
      </c>
    </row>
    <row r="433" ht="14.25" spans="1:4">
      <c r="A433" s="203" t="s">
        <v>143</v>
      </c>
      <c r="B433" s="165"/>
      <c r="C433" s="201"/>
      <c r="D433" s="202"/>
    </row>
    <row r="434" ht="14.25" spans="1:4">
      <c r="A434" s="203" t="s">
        <v>144</v>
      </c>
      <c r="B434" s="165"/>
      <c r="C434" s="201"/>
      <c r="D434" s="202"/>
    </row>
    <row r="435" ht="14.25" spans="1:4">
      <c r="A435" s="203" t="s">
        <v>422</v>
      </c>
      <c r="B435" s="165">
        <v>83</v>
      </c>
      <c r="C435" s="201">
        <v>10</v>
      </c>
      <c r="D435" s="202">
        <f t="shared" ref="D435:D441" si="0">(C435-B435)/B435</f>
        <v>-0.879518072289157</v>
      </c>
    </row>
    <row r="436" ht="14.25" spans="1:4">
      <c r="A436" s="203" t="s">
        <v>423</v>
      </c>
      <c r="B436" s="165">
        <v>37361</v>
      </c>
      <c r="C436" s="201">
        <v>22623</v>
      </c>
      <c r="D436" s="202">
        <f t="shared" si="0"/>
        <v>-0.394475522603785</v>
      </c>
    </row>
    <row r="437" ht="14.25" spans="1:4">
      <c r="A437" s="203" t="s">
        <v>424</v>
      </c>
      <c r="B437" s="165">
        <v>2928</v>
      </c>
      <c r="C437" s="201">
        <v>743</v>
      </c>
      <c r="D437" s="202">
        <f t="shared" si="0"/>
        <v>-0.746243169398907</v>
      </c>
    </row>
    <row r="438" ht="14.25" spans="1:4">
      <c r="A438" s="203" t="s">
        <v>425</v>
      </c>
      <c r="B438" s="165">
        <v>20259</v>
      </c>
      <c r="C438" s="201">
        <v>12667</v>
      </c>
      <c r="D438" s="202">
        <f t="shared" si="0"/>
        <v>-0.37474702601313</v>
      </c>
    </row>
    <row r="439" ht="14.25" spans="1:4">
      <c r="A439" s="203" t="s">
        <v>426</v>
      </c>
      <c r="B439" s="165">
        <v>9456</v>
      </c>
      <c r="C439" s="201">
        <v>6454</v>
      </c>
      <c r="D439" s="202">
        <f t="shared" si="0"/>
        <v>-0.317470389170897</v>
      </c>
    </row>
    <row r="440" ht="14.25" spans="1:4">
      <c r="A440" s="203" t="s">
        <v>427</v>
      </c>
      <c r="B440" s="165">
        <v>4556</v>
      </c>
      <c r="C440" s="201">
        <v>2644</v>
      </c>
      <c r="D440" s="202">
        <f t="shared" si="0"/>
        <v>-0.419666374012292</v>
      </c>
    </row>
    <row r="441" ht="14.25" spans="1:4">
      <c r="A441" s="203" t="s">
        <v>428</v>
      </c>
      <c r="B441" s="165">
        <v>26</v>
      </c>
      <c r="C441" s="201"/>
      <c r="D441" s="202">
        <f t="shared" si="0"/>
        <v>-1</v>
      </c>
    </row>
    <row r="442" ht="14.25" spans="1:4">
      <c r="A442" s="203" t="s">
        <v>429</v>
      </c>
      <c r="B442" s="165"/>
      <c r="C442" s="201"/>
      <c r="D442" s="202"/>
    </row>
    <row r="443" ht="14.25" spans="1:4">
      <c r="A443" s="203" t="s">
        <v>430</v>
      </c>
      <c r="B443" s="165"/>
      <c r="C443" s="201"/>
      <c r="D443" s="202"/>
    </row>
    <row r="444" ht="14.25" spans="1:4">
      <c r="A444" s="203" t="s">
        <v>431</v>
      </c>
      <c r="B444" s="165">
        <v>136</v>
      </c>
      <c r="C444" s="201">
        <v>115</v>
      </c>
      <c r="D444" s="202">
        <f>(C444-B444)/B444</f>
        <v>-0.154411764705882</v>
      </c>
    </row>
    <row r="445" ht="14.25" spans="1:4">
      <c r="A445" s="204" t="s">
        <v>432</v>
      </c>
      <c r="B445" s="165">
        <v>2865</v>
      </c>
      <c r="C445" s="201">
        <v>592</v>
      </c>
      <c r="D445" s="202">
        <f>(C445-B445)/B445</f>
        <v>-0.793368237347295</v>
      </c>
    </row>
    <row r="446" ht="14.25" spans="1:4">
      <c r="A446" s="203" t="s">
        <v>433</v>
      </c>
      <c r="B446" s="165"/>
      <c r="C446" s="201"/>
      <c r="D446" s="202"/>
    </row>
    <row r="447" ht="14.25" spans="1:4">
      <c r="A447" s="208" t="s">
        <v>434</v>
      </c>
      <c r="B447" s="165">
        <v>1300</v>
      </c>
      <c r="C447" s="201"/>
      <c r="D447" s="202">
        <f>(C447-B447)/B447</f>
        <v>-1</v>
      </c>
    </row>
    <row r="448" ht="14.25" spans="1:4">
      <c r="A448" s="208" t="s">
        <v>435</v>
      </c>
      <c r="B448" s="165"/>
      <c r="C448" s="201"/>
      <c r="D448" s="202"/>
    </row>
    <row r="449" ht="14.25" spans="1:4">
      <c r="A449" s="208" t="s">
        <v>436</v>
      </c>
      <c r="B449" s="165">
        <v>727</v>
      </c>
      <c r="C449" s="201">
        <v>592</v>
      </c>
      <c r="D449" s="202">
        <f>(C449-B449)/B449</f>
        <v>-0.185694635488308</v>
      </c>
    </row>
    <row r="450" ht="14.25" spans="1:4">
      <c r="A450" s="208" t="s">
        <v>437</v>
      </c>
      <c r="B450" s="165"/>
      <c r="C450" s="201"/>
      <c r="D450" s="202"/>
    </row>
    <row r="451" ht="14.25" spans="1:4">
      <c r="A451" s="208" t="s">
        <v>438</v>
      </c>
      <c r="B451" s="165">
        <v>838</v>
      </c>
      <c r="C451" s="201"/>
      <c r="D451" s="202">
        <f>(C451-B451)/B451</f>
        <v>-1</v>
      </c>
    </row>
    <row r="452" ht="14.25" spans="1:4">
      <c r="A452" s="208" t="s">
        <v>439</v>
      </c>
      <c r="B452" s="165"/>
      <c r="C452" s="201"/>
      <c r="D452" s="202"/>
    </row>
    <row r="453" ht="14.25" spans="1:4">
      <c r="A453" s="208" t="s">
        <v>440</v>
      </c>
      <c r="B453" s="165"/>
      <c r="C453" s="201"/>
      <c r="D453" s="202"/>
    </row>
    <row r="454" ht="14.25" spans="1:4">
      <c r="A454" s="208" t="s">
        <v>441</v>
      </c>
      <c r="B454" s="165"/>
      <c r="C454" s="201"/>
      <c r="D454" s="202"/>
    </row>
    <row r="455" ht="14.25" spans="1:4">
      <c r="A455" s="208" t="s">
        <v>442</v>
      </c>
      <c r="B455" s="165"/>
      <c r="C455" s="201"/>
      <c r="D455" s="202"/>
    </row>
    <row r="456" ht="14.25" spans="1:4">
      <c r="A456" s="208" t="s">
        <v>443</v>
      </c>
      <c r="B456" s="165"/>
      <c r="C456" s="201"/>
      <c r="D456" s="202"/>
    </row>
    <row r="457" ht="14.25" spans="1:4">
      <c r="A457" s="208" t="s">
        <v>444</v>
      </c>
      <c r="B457" s="165"/>
      <c r="C457" s="201"/>
      <c r="D457" s="202"/>
    </row>
    <row r="458" ht="14.25" spans="1:4">
      <c r="A458" s="208" t="s">
        <v>445</v>
      </c>
      <c r="B458" s="165"/>
      <c r="C458" s="201"/>
      <c r="D458" s="202"/>
    </row>
    <row r="459" ht="14.25" spans="1:4">
      <c r="A459" s="208" t="s">
        <v>446</v>
      </c>
      <c r="B459" s="165"/>
      <c r="C459" s="201"/>
      <c r="D459" s="202"/>
    </row>
    <row r="460" ht="14.25" spans="1:4">
      <c r="A460" s="208" t="s">
        <v>447</v>
      </c>
      <c r="B460" s="165"/>
      <c r="C460" s="201"/>
      <c r="D460" s="202"/>
    </row>
    <row r="461" ht="14.25" spans="1:4">
      <c r="A461" s="208" t="s">
        <v>448</v>
      </c>
      <c r="B461" s="165"/>
      <c r="C461" s="201"/>
      <c r="D461" s="202"/>
    </row>
    <row r="462" ht="14.25" spans="1:4">
      <c r="A462" s="208" t="s">
        <v>449</v>
      </c>
      <c r="B462" s="165"/>
      <c r="C462" s="201"/>
      <c r="D462" s="202"/>
    </row>
    <row r="463" ht="14.25" spans="1:4">
      <c r="A463" s="208" t="s">
        <v>450</v>
      </c>
      <c r="B463" s="165"/>
      <c r="C463" s="201"/>
      <c r="D463" s="202"/>
    </row>
    <row r="464" ht="14.25" spans="1:4">
      <c r="A464" s="208" t="s">
        <v>451</v>
      </c>
      <c r="B464" s="165"/>
      <c r="C464" s="201"/>
      <c r="D464" s="202"/>
    </row>
    <row r="465" ht="14.25" spans="1:4">
      <c r="A465" s="208" t="s">
        <v>452</v>
      </c>
      <c r="B465" s="165"/>
      <c r="C465" s="201"/>
      <c r="D465" s="202"/>
    </row>
    <row r="466" ht="14.25" spans="1:4">
      <c r="A466" s="208" t="s">
        <v>453</v>
      </c>
      <c r="B466" s="165">
        <v>119</v>
      </c>
      <c r="C466" s="201"/>
      <c r="D466" s="202">
        <f>(C466-B466)/B466</f>
        <v>-1</v>
      </c>
    </row>
    <row r="467" ht="14.25" spans="1:4">
      <c r="A467" s="208" t="s">
        <v>454</v>
      </c>
      <c r="B467" s="165">
        <v>119</v>
      </c>
      <c r="C467" s="201"/>
      <c r="D467" s="202">
        <f>(C467-B467)/B467</f>
        <v>-1</v>
      </c>
    </row>
    <row r="468" ht="14.25" spans="1:4">
      <c r="A468" s="208" t="s">
        <v>455</v>
      </c>
      <c r="B468" s="165"/>
      <c r="C468" s="201"/>
      <c r="D468" s="202"/>
    </row>
    <row r="469" ht="14.25" spans="1:4">
      <c r="A469" s="208" t="s">
        <v>456</v>
      </c>
      <c r="B469" s="165"/>
      <c r="C469" s="201"/>
      <c r="D469" s="202"/>
    </row>
    <row r="470" ht="14.25" spans="1:4">
      <c r="A470" s="208" t="s">
        <v>457</v>
      </c>
      <c r="B470" s="165">
        <v>578</v>
      </c>
      <c r="C470" s="201">
        <v>590</v>
      </c>
      <c r="D470" s="202">
        <f>(C470-B470)/B470</f>
        <v>0.0207612456747405</v>
      </c>
    </row>
    <row r="471" ht="14.25" spans="1:4">
      <c r="A471" s="208" t="s">
        <v>458</v>
      </c>
      <c r="B471" s="165"/>
      <c r="C471" s="201"/>
      <c r="D471" s="202"/>
    </row>
    <row r="472" ht="14.25" spans="1:4">
      <c r="A472" s="208" t="s">
        <v>459</v>
      </c>
      <c r="B472" s="165">
        <v>473</v>
      </c>
      <c r="C472" s="201">
        <v>504</v>
      </c>
      <c r="D472" s="202">
        <f>(C472-B472)/B472</f>
        <v>0.06553911205074</v>
      </c>
    </row>
    <row r="473" ht="14.25" spans="1:4">
      <c r="A473" s="208" t="s">
        <v>460</v>
      </c>
      <c r="B473" s="165">
        <v>105</v>
      </c>
      <c r="C473" s="201">
        <v>86</v>
      </c>
      <c r="D473" s="202">
        <f>(C473-B473)/B473</f>
        <v>-0.180952380952381</v>
      </c>
    </row>
    <row r="474" ht="14.25" spans="1:4">
      <c r="A474" s="208" t="s">
        <v>461</v>
      </c>
      <c r="B474" s="165"/>
      <c r="C474" s="201"/>
      <c r="D474" s="202"/>
    </row>
    <row r="475" ht="14.25" spans="1:4">
      <c r="A475" s="208" t="s">
        <v>462</v>
      </c>
      <c r="B475" s="165"/>
      <c r="C475" s="201"/>
      <c r="D475" s="202"/>
    </row>
    <row r="476" ht="14.25" spans="1:4">
      <c r="A476" s="208" t="s">
        <v>463</v>
      </c>
      <c r="B476" s="165">
        <v>664</v>
      </c>
      <c r="C476" s="201">
        <v>876</v>
      </c>
      <c r="D476" s="202">
        <f>(C476-B476)/B476</f>
        <v>0.319277108433735</v>
      </c>
    </row>
    <row r="477" ht="14.25" spans="1:4">
      <c r="A477" s="208" t="s">
        <v>464</v>
      </c>
      <c r="B477" s="165"/>
      <c r="C477" s="201"/>
      <c r="D477" s="202"/>
    </row>
    <row r="478" ht="14.25" spans="1:4">
      <c r="A478" s="208" t="s">
        <v>465</v>
      </c>
      <c r="B478" s="165"/>
      <c r="C478" s="201"/>
      <c r="D478" s="202"/>
    </row>
    <row r="479" ht="14.25" spans="1:4">
      <c r="A479" s="208" t="s">
        <v>466</v>
      </c>
      <c r="B479" s="165"/>
      <c r="C479" s="201"/>
      <c r="D479" s="202"/>
    </row>
    <row r="480" ht="14.25" spans="1:4">
      <c r="A480" s="208" t="s">
        <v>467</v>
      </c>
      <c r="B480" s="165"/>
      <c r="C480" s="201"/>
      <c r="D480" s="202"/>
    </row>
    <row r="481" ht="14.25" spans="1:4">
      <c r="A481" s="208" t="s">
        <v>468</v>
      </c>
      <c r="B481" s="165"/>
      <c r="C481" s="201"/>
      <c r="D481" s="202"/>
    </row>
    <row r="482" ht="14.25" spans="1:4">
      <c r="A482" s="208" t="s">
        <v>469</v>
      </c>
      <c r="B482" s="165">
        <v>664</v>
      </c>
      <c r="C482" s="201">
        <v>876</v>
      </c>
      <c r="D482" s="202">
        <f t="shared" ref="D482:D487" si="1">(C482-B482)/B482</f>
        <v>0.319277108433735</v>
      </c>
    </row>
    <row r="483" ht="14.25" spans="1:4">
      <c r="A483" s="208" t="s">
        <v>470</v>
      </c>
      <c r="B483" s="165">
        <v>247</v>
      </c>
      <c r="C483" s="201">
        <v>51</v>
      </c>
      <c r="D483" s="202">
        <f t="shared" si="1"/>
        <v>-0.793522267206478</v>
      </c>
    </row>
    <row r="484" ht="14.25" spans="1:4">
      <c r="A484" s="209" t="s">
        <v>471</v>
      </c>
      <c r="B484" s="165">
        <v>247</v>
      </c>
      <c r="C484" s="201">
        <v>51</v>
      </c>
      <c r="D484" s="202">
        <f t="shared" si="1"/>
        <v>-0.793522267206478</v>
      </c>
    </row>
    <row r="485" ht="14.25" spans="1:4">
      <c r="A485" s="210" t="s">
        <v>472</v>
      </c>
      <c r="B485" s="165">
        <v>385</v>
      </c>
      <c r="C485" s="201">
        <v>226</v>
      </c>
      <c r="D485" s="202">
        <f t="shared" si="1"/>
        <v>-0.412987012987013</v>
      </c>
    </row>
    <row r="486" ht="14.25" spans="1:4">
      <c r="A486" s="203" t="s">
        <v>473</v>
      </c>
      <c r="B486" s="165">
        <v>126</v>
      </c>
      <c r="C486" s="201">
        <v>160</v>
      </c>
      <c r="D486" s="202">
        <f t="shared" si="1"/>
        <v>0.26984126984127</v>
      </c>
    </row>
    <row r="487" ht="14.25" spans="1:4">
      <c r="A487" s="208" t="s">
        <v>142</v>
      </c>
      <c r="B487" s="165">
        <v>86</v>
      </c>
      <c r="C487" s="201">
        <v>105</v>
      </c>
      <c r="D487" s="202">
        <f t="shared" si="1"/>
        <v>0.22093023255814</v>
      </c>
    </row>
    <row r="488" ht="14.25" spans="1:4">
      <c r="A488" s="208" t="s">
        <v>143</v>
      </c>
      <c r="B488" s="165"/>
      <c r="C488" s="201"/>
      <c r="D488" s="202"/>
    </row>
    <row r="489" ht="14.25" spans="1:4">
      <c r="A489" s="203" t="s">
        <v>144</v>
      </c>
      <c r="B489" s="165"/>
      <c r="C489" s="201"/>
      <c r="D489" s="202"/>
    </row>
    <row r="490" ht="14.25" spans="1:4">
      <c r="A490" s="208" t="s">
        <v>474</v>
      </c>
      <c r="B490" s="165">
        <v>40</v>
      </c>
      <c r="C490" s="201">
        <v>55</v>
      </c>
      <c r="D490" s="202">
        <f>(C490-B490)/B490</f>
        <v>0.375</v>
      </c>
    </row>
    <row r="491" ht="14.25" spans="1:4">
      <c r="A491" s="203" t="s">
        <v>475</v>
      </c>
      <c r="B491" s="165"/>
      <c r="C491" s="201"/>
      <c r="D491" s="202"/>
    </row>
    <row r="492" ht="14.25" spans="1:4">
      <c r="A492" s="208" t="s">
        <v>476</v>
      </c>
      <c r="B492" s="165"/>
      <c r="C492" s="201"/>
      <c r="D492" s="202"/>
    </row>
    <row r="493" ht="14.25" spans="1:4">
      <c r="A493" s="208" t="s">
        <v>477</v>
      </c>
      <c r="B493" s="165"/>
      <c r="C493" s="201"/>
      <c r="D493" s="202"/>
    </row>
    <row r="494" ht="14.25" spans="1:4">
      <c r="A494" s="208" t="s">
        <v>478</v>
      </c>
      <c r="B494" s="165"/>
      <c r="C494" s="201"/>
      <c r="D494" s="202"/>
    </row>
    <row r="495" ht="14.25" spans="1:4">
      <c r="A495" s="208" t="s">
        <v>479</v>
      </c>
      <c r="B495" s="165"/>
      <c r="C495" s="201"/>
      <c r="D495" s="202"/>
    </row>
    <row r="496" ht="14.25" spans="1:4">
      <c r="A496" s="208" t="s">
        <v>480</v>
      </c>
      <c r="B496" s="165"/>
      <c r="C496" s="201"/>
      <c r="D496" s="202"/>
    </row>
    <row r="497" ht="14.25" spans="1:4">
      <c r="A497" s="208" t="s">
        <v>481</v>
      </c>
      <c r="B497" s="165"/>
      <c r="C497" s="201"/>
      <c r="D497" s="202"/>
    </row>
    <row r="498" ht="14.25" spans="1:4">
      <c r="A498" s="208" t="s">
        <v>482</v>
      </c>
      <c r="B498" s="165"/>
      <c r="C498" s="201"/>
      <c r="D498" s="202"/>
    </row>
    <row r="499" ht="14.25" spans="1:4">
      <c r="A499" s="208" t="s">
        <v>483</v>
      </c>
      <c r="B499" s="165"/>
      <c r="C499" s="201"/>
      <c r="D499" s="202"/>
    </row>
    <row r="500" ht="14.25" spans="1:4">
      <c r="A500" s="204" t="s">
        <v>484</v>
      </c>
      <c r="B500" s="165"/>
      <c r="C500" s="201"/>
      <c r="D500" s="202"/>
    </row>
    <row r="501" ht="14.25" spans="1:4">
      <c r="A501" s="208" t="s">
        <v>476</v>
      </c>
      <c r="B501" s="165"/>
      <c r="C501" s="201"/>
      <c r="D501" s="202"/>
    </row>
    <row r="502" ht="14.25" spans="1:4">
      <c r="A502" s="208" t="s">
        <v>485</v>
      </c>
      <c r="B502" s="165"/>
      <c r="C502" s="201"/>
      <c r="D502" s="202"/>
    </row>
    <row r="503" ht="14.25" spans="1:4">
      <c r="A503" s="208" t="s">
        <v>486</v>
      </c>
      <c r="B503" s="165"/>
      <c r="C503" s="201"/>
      <c r="D503" s="202"/>
    </row>
    <row r="504" ht="14.25" spans="1:4">
      <c r="A504" s="208" t="s">
        <v>487</v>
      </c>
      <c r="B504" s="165"/>
      <c r="C504" s="201"/>
      <c r="D504" s="202"/>
    </row>
    <row r="505" ht="14.25" spans="1:4">
      <c r="A505" s="208" t="s">
        <v>488</v>
      </c>
      <c r="B505" s="165"/>
      <c r="C505" s="201"/>
      <c r="D505" s="202"/>
    </row>
    <row r="506" ht="14.25" spans="1:4">
      <c r="A506" s="208" t="s">
        <v>489</v>
      </c>
      <c r="B506" s="165">
        <v>84</v>
      </c>
      <c r="C506" s="201"/>
      <c r="D506" s="202">
        <f>(C506-B506)/B506</f>
        <v>-1</v>
      </c>
    </row>
    <row r="507" ht="14.25" spans="1:4">
      <c r="A507" s="208" t="s">
        <v>476</v>
      </c>
      <c r="B507" s="165"/>
      <c r="C507" s="201"/>
      <c r="D507" s="202"/>
    </row>
    <row r="508" ht="14.25" spans="1:4">
      <c r="A508" s="208" t="s">
        <v>490</v>
      </c>
      <c r="B508" s="165">
        <v>84</v>
      </c>
      <c r="C508" s="201"/>
      <c r="D508" s="202">
        <f>(C508-B508)/B508</f>
        <v>-1</v>
      </c>
    </row>
    <row r="509" ht="14.25" spans="1:4">
      <c r="A509" s="208" t="s">
        <v>491</v>
      </c>
      <c r="B509" s="165"/>
      <c r="C509" s="201"/>
      <c r="D509" s="202"/>
    </row>
    <row r="510" ht="14.25" spans="1:4">
      <c r="A510" s="208" t="s">
        <v>492</v>
      </c>
      <c r="B510" s="165"/>
      <c r="C510" s="201"/>
      <c r="D510" s="202"/>
    </row>
    <row r="511" ht="14.25" spans="1:4">
      <c r="A511" s="208" t="s">
        <v>493</v>
      </c>
      <c r="B511" s="165"/>
      <c r="C511" s="201"/>
      <c r="D511" s="202"/>
    </row>
    <row r="512" ht="14.25" spans="1:4">
      <c r="A512" s="208" t="s">
        <v>494</v>
      </c>
      <c r="B512" s="165">
        <v>7</v>
      </c>
      <c r="C512" s="201"/>
      <c r="D512" s="202">
        <f>(C512-B512)/B512</f>
        <v>-1</v>
      </c>
    </row>
    <row r="513" ht="14.25" spans="1:4">
      <c r="A513" s="208" t="s">
        <v>476</v>
      </c>
      <c r="B513" s="165"/>
      <c r="C513" s="201"/>
      <c r="D513" s="202"/>
    </row>
    <row r="514" ht="14.25" spans="1:4">
      <c r="A514" s="208" t="s">
        <v>495</v>
      </c>
      <c r="B514" s="165"/>
      <c r="C514" s="201"/>
      <c r="D514" s="202"/>
    </row>
    <row r="515" ht="14.25" spans="1:4">
      <c r="A515" s="208" t="s">
        <v>496</v>
      </c>
      <c r="B515" s="165"/>
      <c r="C515" s="201"/>
      <c r="D515" s="202"/>
    </row>
    <row r="516" ht="14.25" spans="1:4">
      <c r="A516" s="208" t="s">
        <v>497</v>
      </c>
      <c r="B516" s="165">
        <v>7</v>
      </c>
      <c r="C516" s="201"/>
      <c r="D516" s="202">
        <f>(C516-B516)/B516</f>
        <v>-1</v>
      </c>
    </row>
    <row r="517" ht="14.25" spans="1:4">
      <c r="A517" s="208" t="s">
        <v>498</v>
      </c>
      <c r="B517" s="165"/>
      <c r="C517" s="201"/>
      <c r="D517" s="202"/>
    </row>
    <row r="518" ht="14.25" spans="1:4">
      <c r="A518" s="208" t="s">
        <v>499</v>
      </c>
      <c r="B518" s="165"/>
      <c r="C518" s="201"/>
      <c r="D518" s="202"/>
    </row>
    <row r="519" ht="14.25" spans="1:4">
      <c r="A519" s="208" t="s">
        <v>500</v>
      </c>
      <c r="B519" s="165"/>
      <c r="C519" s="201"/>
      <c r="D519" s="202"/>
    </row>
    <row r="520" ht="14.25" spans="1:4">
      <c r="A520" s="208" t="s">
        <v>501</v>
      </c>
      <c r="B520" s="165"/>
      <c r="C520" s="201"/>
      <c r="D520" s="202"/>
    </row>
    <row r="521" ht="14.25" spans="1:4">
      <c r="A521" s="208" t="s">
        <v>502</v>
      </c>
      <c r="B521" s="165"/>
      <c r="C521" s="201"/>
      <c r="D521" s="202"/>
    </row>
    <row r="522" ht="14.25" spans="1:4">
      <c r="A522" s="208" t="s">
        <v>503</v>
      </c>
      <c r="B522" s="165">
        <v>133</v>
      </c>
      <c r="C522" s="201">
        <v>61</v>
      </c>
      <c r="D522" s="202">
        <f>(C522-B522)/B522</f>
        <v>-0.541353383458647</v>
      </c>
    </row>
    <row r="523" ht="14.25" spans="1:4">
      <c r="A523" s="208" t="s">
        <v>476</v>
      </c>
      <c r="B523" s="165">
        <v>28</v>
      </c>
      <c r="C523" s="201">
        <v>32</v>
      </c>
      <c r="D523" s="202">
        <f>(C523-B523)/B523</f>
        <v>0.142857142857143</v>
      </c>
    </row>
    <row r="524" ht="14.25" spans="1:4">
      <c r="A524" s="208" t="s">
        <v>504</v>
      </c>
      <c r="B524" s="165">
        <v>67</v>
      </c>
      <c r="C524" s="201">
        <v>29</v>
      </c>
      <c r="D524" s="202">
        <f>(C524-B524)/B524</f>
        <v>-0.567164179104478</v>
      </c>
    </row>
    <row r="525" ht="14.25" spans="1:4">
      <c r="A525" s="208" t="s">
        <v>505</v>
      </c>
      <c r="B525" s="165"/>
      <c r="C525" s="201"/>
      <c r="D525" s="202"/>
    </row>
    <row r="526" ht="14.25" spans="1:4">
      <c r="A526" s="208" t="s">
        <v>506</v>
      </c>
      <c r="B526" s="165"/>
      <c r="C526" s="201"/>
      <c r="D526" s="202"/>
    </row>
    <row r="527" ht="14.25" spans="1:4">
      <c r="A527" s="208" t="s">
        <v>507</v>
      </c>
      <c r="B527" s="165"/>
      <c r="C527" s="201"/>
      <c r="D527" s="202"/>
    </row>
    <row r="528" ht="14.25" spans="1:4">
      <c r="A528" s="208" t="s">
        <v>508</v>
      </c>
      <c r="B528" s="165">
        <v>38</v>
      </c>
      <c r="C528" s="201"/>
      <c r="D528" s="202">
        <f>(C528-B528)/B528</f>
        <v>-1</v>
      </c>
    </row>
    <row r="529" ht="14.25" spans="1:4">
      <c r="A529" s="208" t="s">
        <v>509</v>
      </c>
      <c r="B529" s="165">
        <v>30</v>
      </c>
      <c r="C529" s="201"/>
      <c r="D529" s="202">
        <f>(C529-B529)/B529</f>
        <v>-1</v>
      </c>
    </row>
    <row r="530" ht="14.25" spans="1:4">
      <c r="A530" s="208" t="s">
        <v>510</v>
      </c>
      <c r="B530" s="165"/>
      <c r="C530" s="201"/>
      <c r="D530" s="202"/>
    </row>
    <row r="531" ht="14.25" spans="1:4">
      <c r="A531" s="208" t="s">
        <v>511</v>
      </c>
      <c r="B531" s="165"/>
      <c r="C531" s="201"/>
      <c r="D531" s="202"/>
    </row>
    <row r="532" ht="14.25" spans="1:4">
      <c r="A532" s="208" t="s">
        <v>512</v>
      </c>
      <c r="B532" s="165">
        <v>30</v>
      </c>
      <c r="C532" s="201"/>
      <c r="D532" s="202">
        <f>(C532-B532)/B532</f>
        <v>-1</v>
      </c>
    </row>
    <row r="533" ht="14.25" spans="1:4">
      <c r="A533" s="208" t="s">
        <v>513</v>
      </c>
      <c r="B533" s="165"/>
      <c r="C533" s="201"/>
      <c r="D533" s="202"/>
    </row>
    <row r="534" ht="14.25" spans="1:4">
      <c r="A534" s="209" t="s">
        <v>514</v>
      </c>
      <c r="B534" s="165"/>
      <c r="C534" s="201"/>
      <c r="D534" s="202"/>
    </row>
    <row r="535" ht="14.25" spans="1:4">
      <c r="A535" s="209" t="s">
        <v>515</v>
      </c>
      <c r="B535" s="165"/>
      <c r="C535" s="201"/>
      <c r="D535" s="202"/>
    </row>
    <row r="536" ht="14.25" spans="1:4">
      <c r="A536" s="208" t="s">
        <v>516</v>
      </c>
      <c r="B536" s="165">
        <v>5</v>
      </c>
      <c r="C536" s="201">
        <v>5</v>
      </c>
      <c r="D536" s="202">
        <f>(C536-B536)/B536</f>
        <v>0</v>
      </c>
    </row>
    <row r="537" ht="14.25" spans="1:4">
      <c r="A537" s="208" t="s">
        <v>517</v>
      </c>
      <c r="B537" s="165">
        <v>5</v>
      </c>
      <c r="C537" s="201">
        <v>5</v>
      </c>
      <c r="D537" s="202">
        <f>(C537-B537)/B537</f>
        <v>0</v>
      </c>
    </row>
    <row r="538" ht="14.25" spans="1:4">
      <c r="A538" s="208" t="s">
        <v>518</v>
      </c>
      <c r="B538" s="165"/>
      <c r="C538" s="201"/>
      <c r="D538" s="202"/>
    </row>
    <row r="539" ht="14.25" spans="1:4">
      <c r="A539" s="208" t="s">
        <v>519</v>
      </c>
      <c r="B539" s="165"/>
      <c r="C539" s="201"/>
      <c r="D539" s="202"/>
    </row>
    <row r="540" ht="14.25" spans="1:4">
      <c r="A540" s="208" t="s">
        <v>520</v>
      </c>
      <c r="B540" s="165"/>
      <c r="C540" s="201"/>
      <c r="D540" s="202"/>
    </row>
    <row r="541" ht="14.25" spans="1:4">
      <c r="A541" s="210" t="s">
        <v>521</v>
      </c>
      <c r="B541" s="165">
        <v>1497</v>
      </c>
      <c r="C541" s="201">
        <v>1225</v>
      </c>
      <c r="D541" s="202">
        <f>(C541-B541)/B541</f>
        <v>-0.181696726786907</v>
      </c>
    </row>
    <row r="542" ht="14.25" spans="1:4">
      <c r="A542" s="208" t="s">
        <v>522</v>
      </c>
      <c r="B542" s="165">
        <v>867</v>
      </c>
      <c r="C542" s="201">
        <v>1072</v>
      </c>
      <c r="D542" s="202">
        <f>(C542-B542)/B542</f>
        <v>0.236447520184544</v>
      </c>
    </row>
    <row r="543" ht="14.25" spans="1:4">
      <c r="A543" s="208" t="s">
        <v>142</v>
      </c>
      <c r="B543" s="165">
        <v>880</v>
      </c>
      <c r="C543" s="201">
        <v>506</v>
      </c>
      <c r="D543" s="202">
        <f>(C543-B543)/B543</f>
        <v>-0.425</v>
      </c>
    </row>
    <row r="544" ht="14.25" spans="1:4">
      <c r="A544" s="208" t="s">
        <v>143</v>
      </c>
      <c r="B544" s="165"/>
      <c r="C544" s="201"/>
      <c r="D544" s="202"/>
    </row>
    <row r="545" ht="14.25" spans="1:4">
      <c r="A545" s="208" t="s">
        <v>144</v>
      </c>
      <c r="B545" s="165"/>
      <c r="C545" s="201"/>
      <c r="D545" s="202"/>
    </row>
    <row r="546" ht="14.25" spans="1:4">
      <c r="A546" s="208" t="s">
        <v>523</v>
      </c>
      <c r="B546" s="165">
        <v>16</v>
      </c>
      <c r="C546" s="201">
        <v>87</v>
      </c>
      <c r="D546" s="202">
        <f>(C546-B546)/B546</f>
        <v>4.4375</v>
      </c>
    </row>
    <row r="547" ht="14.25" spans="1:4">
      <c r="A547" s="208" t="s">
        <v>524</v>
      </c>
      <c r="B547" s="165"/>
      <c r="C547" s="201"/>
      <c r="D547" s="202"/>
    </row>
    <row r="548" ht="14.25" spans="1:4">
      <c r="A548" s="208" t="s">
        <v>525</v>
      </c>
      <c r="B548" s="165"/>
      <c r="C548" s="201"/>
      <c r="D548" s="202"/>
    </row>
    <row r="549" ht="14.25" spans="1:4">
      <c r="A549" s="208" t="s">
        <v>526</v>
      </c>
      <c r="B549" s="165">
        <v>57</v>
      </c>
      <c r="C549" s="201">
        <v>386</v>
      </c>
      <c r="D549" s="202">
        <f>(C549-B549)/B549</f>
        <v>5.7719298245614</v>
      </c>
    </row>
    <row r="550" ht="14.25" spans="1:4">
      <c r="A550" s="208" t="s">
        <v>527</v>
      </c>
      <c r="B550" s="165"/>
      <c r="C550" s="201"/>
      <c r="D550" s="202"/>
    </row>
    <row r="551" ht="14.25" spans="1:4">
      <c r="A551" s="208" t="s">
        <v>528</v>
      </c>
      <c r="B551" s="165"/>
      <c r="C551" s="201">
        <v>85</v>
      </c>
      <c r="D551" s="202"/>
    </row>
    <row r="552" ht="14.25" spans="1:4">
      <c r="A552" s="208" t="s">
        <v>529</v>
      </c>
      <c r="B552" s="165"/>
      <c r="C552" s="201"/>
      <c r="D552" s="202"/>
    </row>
    <row r="553" ht="14.25" spans="1:4">
      <c r="A553" s="208" t="s">
        <v>530</v>
      </c>
      <c r="B553" s="165">
        <v>7</v>
      </c>
      <c r="C553" s="201">
        <v>8</v>
      </c>
      <c r="D553" s="202">
        <f>(C553-B553)/B553</f>
        <v>0.142857142857143</v>
      </c>
    </row>
    <row r="554" ht="14.25" spans="1:4">
      <c r="A554" s="208" t="s">
        <v>531</v>
      </c>
      <c r="B554" s="165"/>
      <c r="C554" s="201"/>
      <c r="D554" s="202"/>
    </row>
    <row r="555" ht="14.25" spans="1:4">
      <c r="A555" s="208" t="s">
        <v>532</v>
      </c>
      <c r="B555" s="165">
        <v>-93</v>
      </c>
      <c r="C555" s="201"/>
      <c r="D555" s="202">
        <f>(C555-B555)/B555</f>
        <v>-1</v>
      </c>
    </row>
    <row r="556" ht="14.25" spans="1:4">
      <c r="A556" s="204" t="s">
        <v>533</v>
      </c>
      <c r="B556" s="165">
        <v>-3</v>
      </c>
      <c r="C556" s="201">
        <v>28</v>
      </c>
      <c r="D556" s="202">
        <f>(C556-B556)/B556</f>
        <v>-10.3333333333333</v>
      </c>
    </row>
    <row r="557" ht="14.25" spans="1:4">
      <c r="A557" s="208" t="s">
        <v>142</v>
      </c>
      <c r="B557" s="165"/>
      <c r="C557" s="201">
        <v>23</v>
      </c>
      <c r="D557" s="202"/>
    </row>
    <row r="558" ht="14.25" spans="1:4">
      <c r="A558" s="208" t="s">
        <v>143</v>
      </c>
      <c r="B558" s="165"/>
      <c r="C558" s="201"/>
      <c r="D558" s="202"/>
    </row>
    <row r="559" ht="14.25" spans="1:4">
      <c r="A559" s="208" t="s">
        <v>144</v>
      </c>
      <c r="B559" s="165"/>
      <c r="C559" s="201"/>
      <c r="D559" s="202"/>
    </row>
    <row r="560" ht="14.25" spans="1:4">
      <c r="A560" s="208" t="s">
        <v>534</v>
      </c>
      <c r="B560" s="165">
        <v>-3</v>
      </c>
      <c r="C560" s="201"/>
      <c r="D560" s="202">
        <f>(C560-B560)/B560</f>
        <v>-1</v>
      </c>
    </row>
    <row r="561" ht="14.25" spans="1:4">
      <c r="A561" s="208" t="s">
        <v>535</v>
      </c>
      <c r="B561" s="165"/>
      <c r="C561" s="201"/>
      <c r="D561" s="202"/>
    </row>
    <row r="562" ht="14.25" spans="1:4">
      <c r="A562" s="208" t="s">
        <v>536</v>
      </c>
      <c r="B562" s="165"/>
      <c r="C562" s="201"/>
      <c r="D562" s="202"/>
    </row>
    <row r="563" ht="14.25" spans="1:4">
      <c r="A563" s="208" t="s">
        <v>537</v>
      </c>
      <c r="B563" s="165"/>
      <c r="C563" s="201">
        <v>5</v>
      </c>
      <c r="D563" s="202"/>
    </row>
    <row r="564" ht="14.25" spans="1:4">
      <c r="A564" s="208" t="s">
        <v>538</v>
      </c>
      <c r="B564" s="165">
        <v>20</v>
      </c>
      <c r="C564" s="201">
        <v>117</v>
      </c>
      <c r="D564" s="202">
        <f>(C564-B564)/B564</f>
        <v>4.85</v>
      </c>
    </row>
    <row r="565" ht="14.25" spans="1:4">
      <c r="A565" s="208" t="s">
        <v>142</v>
      </c>
      <c r="B565" s="165"/>
      <c r="C565" s="201"/>
      <c r="D565" s="202"/>
    </row>
    <row r="566" ht="14.25" spans="1:4">
      <c r="A566" s="208" t="s">
        <v>143</v>
      </c>
      <c r="B566" s="165"/>
      <c r="C566" s="201"/>
      <c r="D566" s="202"/>
    </row>
    <row r="567" ht="14.25" spans="1:4">
      <c r="A567" s="208" t="s">
        <v>144</v>
      </c>
      <c r="B567" s="165"/>
      <c r="C567" s="201"/>
      <c r="D567" s="202"/>
    </row>
    <row r="568" ht="14.25" spans="1:4">
      <c r="A568" s="208" t="s">
        <v>539</v>
      </c>
      <c r="B568" s="165"/>
      <c r="C568" s="201">
        <v>57</v>
      </c>
      <c r="D568" s="202"/>
    </row>
    <row r="569" ht="14.25" spans="1:4">
      <c r="A569" s="208" t="s">
        <v>540</v>
      </c>
      <c r="B569" s="165"/>
      <c r="C569" s="201"/>
      <c r="D569" s="202"/>
    </row>
    <row r="570" ht="14.25" spans="1:4">
      <c r="A570" s="208" t="s">
        <v>541</v>
      </c>
      <c r="B570" s="165"/>
      <c r="C570" s="201"/>
      <c r="D570" s="202"/>
    </row>
    <row r="571" ht="14.25" spans="1:4">
      <c r="A571" s="208" t="s">
        <v>542</v>
      </c>
      <c r="B571" s="165">
        <v>45</v>
      </c>
      <c r="C571" s="201"/>
      <c r="D571" s="202">
        <f>(C571-B571)/B571</f>
        <v>-1</v>
      </c>
    </row>
    <row r="572" ht="14.25" spans="1:4">
      <c r="A572" s="208" t="s">
        <v>543</v>
      </c>
      <c r="B572" s="165">
        <v>-25</v>
      </c>
      <c r="C572" s="201">
        <v>60</v>
      </c>
      <c r="D572" s="202">
        <f>(C572-B572)/B572</f>
        <v>-3.4</v>
      </c>
    </row>
    <row r="573" ht="14.25" spans="1:4">
      <c r="A573" s="208" t="s">
        <v>544</v>
      </c>
      <c r="B573" s="165"/>
      <c r="C573" s="201"/>
      <c r="D573" s="202"/>
    </row>
    <row r="574" ht="14.25" spans="1:4">
      <c r="A574" s="208" t="s">
        <v>545</v>
      </c>
      <c r="B574" s="165"/>
      <c r="C574" s="201"/>
      <c r="D574" s="202"/>
    </row>
    <row r="575" ht="14.25" spans="1:4">
      <c r="A575" s="208" t="s">
        <v>546</v>
      </c>
      <c r="B575" s="165">
        <v>467</v>
      </c>
      <c r="C575" s="201">
        <v>8</v>
      </c>
      <c r="D575" s="202">
        <f>(C575-B575)/B575</f>
        <v>-0.982869379014989</v>
      </c>
    </row>
    <row r="576" ht="14.25" spans="1:4">
      <c r="A576" s="208" t="s">
        <v>142</v>
      </c>
      <c r="B576" s="165"/>
      <c r="C576" s="201"/>
      <c r="D576" s="202"/>
    </row>
    <row r="577" ht="14.25" spans="1:4">
      <c r="A577" s="208" t="s">
        <v>143</v>
      </c>
      <c r="B577" s="165">
        <v>-9</v>
      </c>
      <c r="C577" s="201"/>
      <c r="D577" s="202">
        <f>(C577-B577)/B577</f>
        <v>-1</v>
      </c>
    </row>
    <row r="578" ht="14.25" spans="1:4">
      <c r="A578" s="208" t="s">
        <v>144</v>
      </c>
      <c r="B578" s="165"/>
      <c r="C578" s="201"/>
      <c r="D578" s="202"/>
    </row>
    <row r="579" ht="14.25" spans="1:4">
      <c r="A579" s="208" t="s">
        <v>547</v>
      </c>
      <c r="B579" s="165">
        <v>78</v>
      </c>
      <c r="C579" s="201">
        <v>8</v>
      </c>
      <c r="D579" s="202">
        <f>(C579-B579)/B579</f>
        <v>-0.897435897435897</v>
      </c>
    </row>
    <row r="580" ht="14.25" spans="1:4">
      <c r="A580" s="208" t="s">
        <v>548</v>
      </c>
      <c r="B580" s="165"/>
      <c r="C580" s="201"/>
      <c r="D580" s="202"/>
    </row>
    <row r="581" ht="14.25" spans="1:4">
      <c r="A581" s="208" t="s">
        <v>549</v>
      </c>
      <c r="B581" s="165"/>
      <c r="C581" s="201"/>
      <c r="D581" s="202"/>
    </row>
    <row r="582" ht="14.25" spans="1:4">
      <c r="A582" s="209" t="s">
        <v>550</v>
      </c>
      <c r="B582" s="165"/>
      <c r="C582" s="201"/>
      <c r="D582" s="202"/>
    </row>
    <row r="583" ht="14.25" spans="1:4">
      <c r="A583" s="209" t="s">
        <v>551</v>
      </c>
      <c r="B583" s="165">
        <v>16</v>
      </c>
      <c r="C583" s="201"/>
      <c r="D583" s="202">
        <f>(C583-B583)/B583</f>
        <v>-1</v>
      </c>
    </row>
    <row r="584" ht="14.25" spans="1:4">
      <c r="A584" s="209" t="s">
        <v>552</v>
      </c>
      <c r="B584" s="165"/>
      <c r="C584" s="201"/>
      <c r="D584" s="202"/>
    </row>
    <row r="585" ht="14.25" spans="1:4">
      <c r="A585" s="209" t="s">
        <v>553</v>
      </c>
      <c r="B585" s="165">
        <v>382</v>
      </c>
      <c r="C585" s="201"/>
      <c r="D585" s="202">
        <f t="shared" ref="D585:D593" si="2">(C585-B585)/B585</f>
        <v>-1</v>
      </c>
    </row>
    <row r="586" ht="14.25" spans="1:4">
      <c r="A586" s="208" t="s">
        <v>554</v>
      </c>
      <c r="B586" s="165">
        <v>146</v>
      </c>
      <c r="C586" s="201"/>
      <c r="D586" s="202">
        <f t="shared" si="2"/>
        <v>-1</v>
      </c>
    </row>
    <row r="587" ht="14.25" spans="1:4">
      <c r="A587" s="208" t="s">
        <v>555</v>
      </c>
      <c r="B587" s="165">
        <v>11</v>
      </c>
      <c r="C587" s="201"/>
      <c r="D587" s="202">
        <f t="shared" si="2"/>
        <v>-1</v>
      </c>
    </row>
    <row r="588" ht="14.25" spans="1:4">
      <c r="A588" s="208" t="s">
        <v>556</v>
      </c>
      <c r="B588" s="165">
        <v>2</v>
      </c>
      <c r="C588" s="201"/>
      <c r="D588" s="202">
        <f t="shared" si="2"/>
        <v>-1</v>
      </c>
    </row>
    <row r="589" ht="14.25" spans="1:4">
      <c r="A589" s="208" t="s">
        <v>557</v>
      </c>
      <c r="B589" s="165">
        <v>133</v>
      </c>
      <c r="C589" s="201"/>
      <c r="D589" s="202">
        <f t="shared" si="2"/>
        <v>-1</v>
      </c>
    </row>
    <row r="590" ht="14.25" spans="1:4">
      <c r="A590" s="210" t="s">
        <v>558</v>
      </c>
      <c r="B590" s="165">
        <v>28046</v>
      </c>
      <c r="C590" s="201">
        <v>22103</v>
      </c>
      <c r="D590" s="202">
        <f t="shared" si="2"/>
        <v>-0.211901875490266</v>
      </c>
    </row>
    <row r="591" ht="14.25" spans="1:4">
      <c r="A591" s="208" t="s">
        <v>559</v>
      </c>
      <c r="B591" s="165">
        <v>956</v>
      </c>
      <c r="C591" s="201">
        <v>1165</v>
      </c>
      <c r="D591" s="202">
        <f t="shared" si="2"/>
        <v>0.218619246861925</v>
      </c>
    </row>
    <row r="592" ht="14.25" spans="1:4">
      <c r="A592" s="208" t="s">
        <v>142</v>
      </c>
      <c r="B592" s="165">
        <v>548</v>
      </c>
      <c r="C592" s="201">
        <v>624</v>
      </c>
      <c r="D592" s="202">
        <f t="shared" si="2"/>
        <v>0.138686131386861</v>
      </c>
    </row>
    <row r="593" ht="14.25" spans="1:4">
      <c r="A593" s="208" t="s">
        <v>143</v>
      </c>
      <c r="B593" s="165">
        <v>30</v>
      </c>
      <c r="C593" s="201"/>
      <c r="D593" s="202">
        <f t="shared" si="2"/>
        <v>-1</v>
      </c>
    </row>
    <row r="594" ht="14.25" spans="1:4">
      <c r="A594" s="211" t="s">
        <v>144</v>
      </c>
      <c r="B594" s="165"/>
      <c r="C594" s="201"/>
      <c r="D594" s="202"/>
    </row>
    <row r="595" ht="14.25" spans="1:4">
      <c r="A595" s="211" t="s">
        <v>560</v>
      </c>
      <c r="B595" s="165"/>
      <c r="C595" s="201"/>
      <c r="D595" s="202"/>
    </row>
    <row r="596" ht="14.25" spans="1:4">
      <c r="A596" s="211" t="s">
        <v>561</v>
      </c>
      <c r="B596" s="165"/>
      <c r="C596" s="201"/>
      <c r="D596" s="202"/>
    </row>
    <row r="597" ht="14.25" spans="1:4">
      <c r="A597" s="211" t="s">
        <v>562</v>
      </c>
      <c r="B597" s="165">
        <v>11</v>
      </c>
      <c r="C597" s="201">
        <v>24</v>
      </c>
      <c r="D597" s="202">
        <f>(C597-B597)/B597</f>
        <v>1.18181818181818</v>
      </c>
    </row>
    <row r="598" ht="14.25" spans="1:4">
      <c r="A598" s="211" t="s">
        <v>563</v>
      </c>
      <c r="B598" s="165">
        <v>39</v>
      </c>
      <c r="C598" s="201">
        <v>33</v>
      </c>
      <c r="D598" s="202">
        <f>(C598-B598)/B598</f>
        <v>-0.153846153846154</v>
      </c>
    </row>
    <row r="599" ht="14.25" spans="1:4">
      <c r="A599" s="211" t="s">
        <v>185</v>
      </c>
      <c r="B599" s="165"/>
      <c r="C599" s="201"/>
      <c r="D599" s="202"/>
    </row>
    <row r="600" ht="14.25" spans="1:4">
      <c r="A600" s="211" t="s">
        <v>564</v>
      </c>
      <c r="B600" s="165">
        <v>33</v>
      </c>
      <c r="C600" s="201">
        <v>41</v>
      </c>
      <c r="D600" s="202">
        <f>(C600-B600)/B600</f>
        <v>0.242424242424242</v>
      </c>
    </row>
    <row r="601" ht="14.25" spans="1:4">
      <c r="A601" s="211" t="s">
        <v>565</v>
      </c>
      <c r="B601" s="165"/>
      <c r="C601" s="201"/>
      <c r="D601" s="202"/>
    </row>
    <row r="602" ht="14.25" spans="1:4">
      <c r="A602" s="208" t="s">
        <v>566</v>
      </c>
      <c r="B602" s="165"/>
      <c r="C602" s="201"/>
      <c r="D602" s="202"/>
    </row>
    <row r="603" ht="14.25" spans="1:4">
      <c r="A603" s="208" t="s">
        <v>567</v>
      </c>
      <c r="B603" s="165"/>
      <c r="C603" s="201"/>
      <c r="D603" s="202"/>
    </row>
    <row r="604" ht="14.25" spans="1:4">
      <c r="A604" s="212" t="s">
        <v>568</v>
      </c>
      <c r="B604" s="165">
        <v>295</v>
      </c>
      <c r="C604" s="201">
        <v>443</v>
      </c>
      <c r="D604" s="202">
        <f>(C604-B604)/B604</f>
        <v>0.501694915254237</v>
      </c>
    </row>
    <row r="605" ht="14.25" spans="1:4">
      <c r="A605" s="208" t="s">
        <v>569</v>
      </c>
      <c r="B605" s="165">
        <v>2103</v>
      </c>
      <c r="C605" s="201">
        <v>1104</v>
      </c>
      <c r="D605" s="202">
        <f>(C605-B605)/B605</f>
        <v>-0.475035663338088</v>
      </c>
    </row>
    <row r="606" ht="14.25" spans="1:4">
      <c r="A606" s="203" t="s">
        <v>142</v>
      </c>
      <c r="B606" s="165">
        <v>527</v>
      </c>
      <c r="C606" s="201">
        <v>519</v>
      </c>
      <c r="D606" s="202">
        <f>(C606-B606)/B606</f>
        <v>-0.015180265654649</v>
      </c>
    </row>
    <row r="607" ht="14.25" spans="1:4">
      <c r="A607" s="208" t="s">
        <v>143</v>
      </c>
      <c r="B607" s="165"/>
      <c r="C607" s="201"/>
      <c r="D607" s="202"/>
    </row>
    <row r="608" ht="14.25" spans="1:4">
      <c r="A608" s="208" t="s">
        <v>144</v>
      </c>
      <c r="B608" s="165"/>
      <c r="C608" s="201"/>
      <c r="D608" s="202"/>
    </row>
    <row r="609" ht="14.25" spans="1:4">
      <c r="A609" s="208" t="s">
        <v>570</v>
      </c>
      <c r="B609" s="165"/>
      <c r="C609" s="201"/>
      <c r="D609" s="202"/>
    </row>
    <row r="610" ht="14.25" spans="1:4">
      <c r="A610" s="208" t="s">
        <v>571</v>
      </c>
      <c r="B610" s="165">
        <v>214</v>
      </c>
      <c r="C610" s="201">
        <v>149</v>
      </c>
      <c r="D610" s="202">
        <f>(C610-B610)/B610</f>
        <v>-0.303738317757009</v>
      </c>
    </row>
    <row r="611" ht="14.25" spans="1:4">
      <c r="A611" s="208" t="s">
        <v>572</v>
      </c>
      <c r="B611" s="165"/>
      <c r="C611" s="201">
        <v>2</v>
      </c>
      <c r="D611" s="202"/>
    </row>
    <row r="612" ht="14.25" spans="1:4">
      <c r="A612" s="208" t="s">
        <v>573</v>
      </c>
      <c r="B612" s="165">
        <v>12</v>
      </c>
      <c r="C612" s="201"/>
      <c r="D612" s="202">
        <f>(C612-B612)/B612</f>
        <v>-1</v>
      </c>
    </row>
    <row r="613" ht="14.25" spans="1:4">
      <c r="A613" s="208" t="s">
        <v>574</v>
      </c>
      <c r="B613" s="165"/>
      <c r="C613" s="201"/>
      <c r="D613" s="202"/>
    </row>
    <row r="614" ht="14.25" spans="1:4">
      <c r="A614" s="208" t="s">
        <v>575</v>
      </c>
      <c r="B614" s="165"/>
      <c r="C614" s="201"/>
      <c r="D614" s="202"/>
    </row>
    <row r="615" ht="14.25" spans="1:4">
      <c r="A615" s="208" t="s">
        <v>576</v>
      </c>
      <c r="B615" s="165">
        <v>1350</v>
      </c>
      <c r="C615" s="201">
        <v>434</v>
      </c>
      <c r="D615" s="202">
        <f>(C615-B615)/B615</f>
        <v>-0.678518518518519</v>
      </c>
    </row>
    <row r="616" ht="14.25" spans="1:4">
      <c r="A616" s="208" t="s">
        <v>577</v>
      </c>
      <c r="B616" s="165"/>
      <c r="C616" s="201"/>
      <c r="D616" s="202"/>
    </row>
    <row r="617" ht="14.25" spans="1:4">
      <c r="A617" s="209" t="s">
        <v>578</v>
      </c>
      <c r="B617" s="165"/>
      <c r="C617" s="201"/>
      <c r="D617" s="202"/>
    </row>
    <row r="618" ht="14.25" spans="1:4">
      <c r="A618" s="208" t="s">
        <v>579</v>
      </c>
      <c r="B618" s="165">
        <v>11016</v>
      </c>
      <c r="C618" s="201">
        <v>16953</v>
      </c>
      <c r="D618" s="202">
        <f>(C618-B618)/B618</f>
        <v>0.538943355119826</v>
      </c>
    </row>
    <row r="619" ht="14.25" spans="1:4">
      <c r="A619" s="208" t="s">
        <v>580</v>
      </c>
      <c r="B619" s="165">
        <v>1535</v>
      </c>
      <c r="C619" s="201">
        <v>2445</v>
      </c>
      <c r="D619" s="202">
        <f>(C619-B619)/B619</f>
        <v>0.592833876221498</v>
      </c>
    </row>
    <row r="620" ht="14.25" spans="1:4">
      <c r="A620" s="208" t="s">
        <v>581</v>
      </c>
      <c r="B620" s="165">
        <v>2300</v>
      </c>
      <c r="C620" s="201">
        <v>3849</v>
      </c>
      <c r="D620" s="202">
        <f>(C620-B620)/B620</f>
        <v>0.673478260869565</v>
      </c>
    </row>
    <row r="621" ht="14.25" spans="1:4">
      <c r="A621" s="208" t="s">
        <v>582</v>
      </c>
      <c r="B621" s="165">
        <v>2</v>
      </c>
      <c r="C621" s="201"/>
      <c r="D621" s="202">
        <f>(C621-B621)/B621</f>
        <v>-1</v>
      </c>
    </row>
    <row r="622" ht="14.25" spans="1:4">
      <c r="A622" s="208" t="s">
        <v>583</v>
      </c>
      <c r="B622" s="165"/>
      <c r="C622" s="201"/>
      <c r="D622" s="202"/>
    </row>
    <row r="623" ht="14.25" spans="1:4">
      <c r="A623" s="209" t="s">
        <v>584</v>
      </c>
      <c r="B623" s="165">
        <v>6794</v>
      </c>
      <c r="C623" s="201">
        <v>7707</v>
      </c>
      <c r="D623" s="202">
        <f>(C623-B623)/B623</f>
        <v>0.134383279364145</v>
      </c>
    </row>
    <row r="624" ht="14.25" spans="1:4">
      <c r="A624" s="209" t="s">
        <v>585</v>
      </c>
      <c r="B624" s="165">
        <v>128</v>
      </c>
      <c r="C624" s="201">
        <v>356</v>
      </c>
      <c r="D624" s="202">
        <f>(C624-B624)/B624</f>
        <v>1.78125</v>
      </c>
    </row>
    <row r="625" ht="14.25" spans="1:4">
      <c r="A625" s="209" t="s">
        <v>586</v>
      </c>
      <c r="B625" s="165">
        <v>235</v>
      </c>
      <c r="C625" s="201">
        <v>2596</v>
      </c>
      <c r="D625" s="202">
        <f>(C625-B625)/B625</f>
        <v>10.0468085106383</v>
      </c>
    </row>
    <row r="626" ht="14.25" spans="1:4">
      <c r="A626" s="208" t="s">
        <v>587</v>
      </c>
      <c r="B626" s="165">
        <v>22</v>
      </c>
      <c r="C626" s="201"/>
      <c r="D626" s="202">
        <f>(C626-B626)/B626</f>
        <v>-1</v>
      </c>
    </row>
    <row r="627" ht="14.25" spans="1:4">
      <c r="A627" s="208" t="s">
        <v>588</v>
      </c>
      <c r="B627" s="165"/>
      <c r="C627" s="201"/>
      <c r="D627" s="202"/>
    </row>
    <row r="628" ht="14.25" spans="1:4">
      <c r="A628" s="208" t="s">
        <v>589</v>
      </c>
      <c r="B628" s="165"/>
      <c r="C628" s="201"/>
      <c r="D628" s="202"/>
    </row>
    <row r="629" ht="14.25" spans="1:4">
      <c r="A629" s="208" t="s">
        <v>590</v>
      </c>
      <c r="B629" s="165"/>
      <c r="C629" s="201"/>
      <c r="D629" s="202"/>
    </row>
    <row r="630" ht="14.25" spans="1:4">
      <c r="A630" s="208" t="s">
        <v>591</v>
      </c>
      <c r="B630" s="165"/>
      <c r="C630" s="201"/>
      <c r="D630" s="202"/>
    </row>
    <row r="631" ht="14.25" spans="1:4">
      <c r="A631" s="208" t="s">
        <v>592</v>
      </c>
      <c r="B631" s="165">
        <v>278</v>
      </c>
      <c r="C631" s="201">
        <v>4</v>
      </c>
      <c r="D631" s="202">
        <f>(C631-B631)/B631</f>
        <v>-0.985611510791367</v>
      </c>
    </row>
    <row r="632" ht="14.25" spans="1:4">
      <c r="A632" s="208" t="s">
        <v>593</v>
      </c>
      <c r="B632" s="165"/>
      <c r="C632" s="201"/>
      <c r="D632" s="202"/>
    </row>
    <row r="633" ht="14.25" spans="1:4">
      <c r="A633" s="208" t="s">
        <v>594</v>
      </c>
      <c r="B633" s="165"/>
      <c r="C633" s="201"/>
      <c r="D633" s="202"/>
    </row>
    <row r="634" ht="14.25" spans="1:4">
      <c r="A634" s="204" t="s">
        <v>595</v>
      </c>
      <c r="B634" s="165">
        <v>9</v>
      </c>
      <c r="C634" s="201">
        <v>4</v>
      </c>
      <c r="D634" s="202">
        <f>(C634-B634)/B634</f>
        <v>-0.555555555555556</v>
      </c>
    </row>
    <row r="635" ht="14.25" spans="1:4">
      <c r="A635" s="208" t="s">
        <v>596</v>
      </c>
      <c r="B635" s="165"/>
      <c r="C635" s="201"/>
      <c r="D635" s="202"/>
    </row>
    <row r="636" ht="14.25" spans="1:4">
      <c r="A636" s="208" t="s">
        <v>597</v>
      </c>
      <c r="B636" s="165"/>
      <c r="C636" s="201"/>
      <c r="D636" s="202"/>
    </row>
    <row r="637" ht="14.25" spans="1:4">
      <c r="A637" s="208" t="s">
        <v>598</v>
      </c>
      <c r="B637" s="165"/>
      <c r="C637" s="201"/>
      <c r="D637" s="202"/>
    </row>
    <row r="638" ht="14.25" spans="1:4">
      <c r="A638" s="208" t="s">
        <v>599</v>
      </c>
      <c r="B638" s="165"/>
      <c r="C638" s="201"/>
      <c r="D638" s="202"/>
    </row>
    <row r="639" ht="14.25" spans="1:4">
      <c r="A639" s="208" t="s">
        <v>600</v>
      </c>
      <c r="B639" s="165"/>
      <c r="C639" s="201"/>
      <c r="D639" s="202"/>
    </row>
    <row r="640" ht="14.25" spans="1:4">
      <c r="A640" s="208" t="s">
        <v>601</v>
      </c>
      <c r="B640" s="165">
        <v>269</v>
      </c>
      <c r="C640" s="201"/>
      <c r="D640" s="202">
        <f>(C640-B640)/B640</f>
        <v>-1</v>
      </c>
    </row>
    <row r="641" ht="14.25" spans="1:4">
      <c r="A641" s="208" t="s">
        <v>602</v>
      </c>
      <c r="B641" s="165">
        <v>862</v>
      </c>
      <c r="C641" s="201">
        <v>1061</v>
      </c>
      <c r="D641" s="202">
        <f>(C641-B641)/B641</f>
        <v>0.230858468677494</v>
      </c>
    </row>
    <row r="642" ht="14.25" spans="1:4">
      <c r="A642" s="208" t="s">
        <v>603</v>
      </c>
      <c r="B642" s="165">
        <v>216</v>
      </c>
      <c r="C642" s="201">
        <v>775</v>
      </c>
      <c r="D642" s="202">
        <f>(C642-B642)/B642</f>
        <v>2.58796296296296</v>
      </c>
    </row>
    <row r="643" ht="14.25" spans="1:4">
      <c r="A643" s="208" t="s">
        <v>604</v>
      </c>
      <c r="B643" s="165">
        <v>51</v>
      </c>
      <c r="C643" s="201">
        <v>6</v>
      </c>
      <c r="D643" s="202">
        <f>(C643-B643)/B643</f>
        <v>-0.882352941176471</v>
      </c>
    </row>
    <row r="644" ht="14.25" spans="1:4">
      <c r="A644" s="208" t="s">
        <v>605</v>
      </c>
      <c r="B644" s="165">
        <v>110</v>
      </c>
      <c r="C644" s="201">
        <v>5</v>
      </c>
      <c r="D644" s="202">
        <f>(C644-B644)/B644</f>
        <v>-0.954545454545455</v>
      </c>
    </row>
    <row r="645" ht="14.25" spans="1:4">
      <c r="A645" s="208" t="s">
        <v>606</v>
      </c>
      <c r="B645" s="165"/>
      <c r="C645" s="201"/>
      <c r="D645" s="202"/>
    </row>
    <row r="646" ht="14.25" spans="1:4">
      <c r="A646" s="208" t="s">
        <v>607</v>
      </c>
      <c r="B646" s="165">
        <v>101</v>
      </c>
      <c r="C646" s="201">
        <v>155</v>
      </c>
      <c r="D646" s="202">
        <f t="shared" ref="D646:D652" si="3">(C646-B646)/B646</f>
        <v>0.534653465346535</v>
      </c>
    </row>
    <row r="647" ht="14.25" spans="1:4">
      <c r="A647" s="208" t="s">
        <v>608</v>
      </c>
      <c r="B647" s="165">
        <v>4</v>
      </c>
      <c r="C647" s="201">
        <v>8</v>
      </c>
      <c r="D647" s="202">
        <f t="shared" si="3"/>
        <v>1</v>
      </c>
    </row>
    <row r="648" ht="14.25" spans="1:4">
      <c r="A648" s="208" t="s">
        <v>609</v>
      </c>
      <c r="B648" s="165">
        <v>380</v>
      </c>
      <c r="C648" s="201">
        <v>112</v>
      </c>
      <c r="D648" s="202">
        <f t="shared" si="3"/>
        <v>-0.705263157894737</v>
      </c>
    </row>
    <row r="649" ht="14.25" spans="1:4">
      <c r="A649" s="208" t="s">
        <v>610</v>
      </c>
      <c r="B649" s="165">
        <v>160</v>
      </c>
      <c r="C649" s="201">
        <v>145</v>
      </c>
      <c r="D649" s="202">
        <f t="shared" si="3"/>
        <v>-0.09375</v>
      </c>
    </row>
    <row r="650" ht="14.25" spans="1:4">
      <c r="A650" s="208" t="s">
        <v>611</v>
      </c>
      <c r="B650" s="165">
        <v>67</v>
      </c>
      <c r="C650" s="201">
        <v>139</v>
      </c>
      <c r="D650" s="202">
        <f t="shared" si="3"/>
        <v>1.07462686567164</v>
      </c>
    </row>
    <row r="651" ht="14.25" spans="1:4">
      <c r="A651" s="208" t="s">
        <v>612</v>
      </c>
      <c r="B651" s="165">
        <v>85</v>
      </c>
      <c r="C651" s="201">
        <v>6</v>
      </c>
      <c r="D651" s="202">
        <f t="shared" si="3"/>
        <v>-0.929411764705882</v>
      </c>
    </row>
    <row r="652" ht="14.25" spans="1:4">
      <c r="A652" s="208" t="s">
        <v>613</v>
      </c>
      <c r="B652" s="165">
        <v>8</v>
      </c>
      <c r="C652" s="201"/>
      <c r="D652" s="202">
        <f t="shared" si="3"/>
        <v>-1</v>
      </c>
    </row>
    <row r="653" ht="14.25" spans="1:4">
      <c r="A653" s="208" t="s">
        <v>614</v>
      </c>
      <c r="B653" s="165"/>
      <c r="C653" s="201"/>
      <c r="D653" s="202"/>
    </row>
    <row r="654" ht="14.25" spans="1:4">
      <c r="A654" s="211" t="s">
        <v>615</v>
      </c>
      <c r="B654" s="165"/>
      <c r="C654" s="201"/>
      <c r="D654" s="202"/>
    </row>
    <row r="655" ht="14.25" spans="1:4">
      <c r="A655" s="208" t="s">
        <v>616</v>
      </c>
      <c r="B655" s="165">
        <v>1160</v>
      </c>
      <c r="C655" s="201">
        <v>105</v>
      </c>
      <c r="D655" s="202">
        <f>(C655-B655)/B655</f>
        <v>-0.90948275862069</v>
      </c>
    </row>
    <row r="656" ht="14.25" spans="1:4">
      <c r="A656" s="204" t="s">
        <v>617</v>
      </c>
      <c r="B656" s="165">
        <v>383</v>
      </c>
      <c r="C656" s="201"/>
      <c r="D656" s="202">
        <f>(C656-B656)/B656</f>
        <v>-1</v>
      </c>
    </row>
    <row r="657" ht="14.25" spans="1:4">
      <c r="A657" s="208" t="s">
        <v>618</v>
      </c>
      <c r="B657" s="165">
        <v>88</v>
      </c>
      <c r="C657" s="201"/>
      <c r="D657" s="202">
        <f>(C657-B657)/B657</f>
        <v>-1</v>
      </c>
    </row>
    <row r="658" ht="14.25" spans="1:4">
      <c r="A658" s="208" t="s">
        <v>619</v>
      </c>
      <c r="B658" s="165"/>
      <c r="C658" s="201"/>
      <c r="D658" s="202"/>
    </row>
    <row r="659" ht="14.25" spans="1:4">
      <c r="A659" s="208" t="s">
        <v>620</v>
      </c>
      <c r="B659" s="165">
        <v>640</v>
      </c>
      <c r="C659" s="201"/>
      <c r="D659" s="202">
        <f>(C659-B659)/B659</f>
        <v>-1</v>
      </c>
    </row>
    <row r="660" ht="14.25" spans="1:4">
      <c r="A660" s="208" t="s">
        <v>621</v>
      </c>
      <c r="B660" s="165">
        <v>49</v>
      </c>
      <c r="C660" s="201">
        <v>105</v>
      </c>
      <c r="D660" s="202">
        <f>(C660-B660)/B660</f>
        <v>1.14285714285714</v>
      </c>
    </row>
    <row r="661" ht="14.25" spans="1:4">
      <c r="A661" s="208" t="s">
        <v>622</v>
      </c>
      <c r="B661" s="165"/>
      <c r="C661" s="201"/>
      <c r="D661" s="202"/>
    </row>
    <row r="662" ht="14.25" spans="1:4">
      <c r="A662" s="208" t="s">
        <v>623</v>
      </c>
      <c r="B662" s="165">
        <v>288</v>
      </c>
      <c r="C662" s="201">
        <v>344</v>
      </c>
      <c r="D662" s="202">
        <f>(C662-B662)/B662</f>
        <v>0.194444444444444</v>
      </c>
    </row>
    <row r="663" ht="14.25" spans="1:4">
      <c r="A663" s="208" t="s">
        <v>142</v>
      </c>
      <c r="B663" s="165">
        <v>129</v>
      </c>
      <c r="C663" s="201">
        <v>167</v>
      </c>
      <c r="D663" s="202">
        <f>(C663-B663)/B663</f>
        <v>0.294573643410853</v>
      </c>
    </row>
    <row r="664" ht="14.25" spans="1:4">
      <c r="A664" s="208" t="s">
        <v>143</v>
      </c>
      <c r="B664" s="165"/>
      <c r="C664" s="201"/>
      <c r="D664" s="202"/>
    </row>
    <row r="665" ht="14.25" spans="1:4">
      <c r="A665" s="208" t="s">
        <v>144</v>
      </c>
      <c r="B665" s="165"/>
      <c r="C665" s="201"/>
      <c r="D665" s="202"/>
    </row>
    <row r="666" ht="14.25" spans="1:4">
      <c r="A666" s="208" t="s">
        <v>624</v>
      </c>
      <c r="B666" s="165">
        <v>9</v>
      </c>
      <c r="C666" s="201"/>
      <c r="D666" s="202">
        <f>(C666-B666)/B666</f>
        <v>-1</v>
      </c>
    </row>
    <row r="667" ht="14.25" spans="1:4">
      <c r="A667" s="211" t="s">
        <v>625</v>
      </c>
      <c r="B667" s="165">
        <v>38</v>
      </c>
      <c r="C667" s="201"/>
      <c r="D667" s="202">
        <f>(C667-B667)/B667</f>
        <v>-1</v>
      </c>
    </row>
    <row r="668" ht="14.25" spans="1:4">
      <c r="A668" s="208" t="s">
        <v>626</v>
      </c>
      <c r="B668" s="165"/>
      <c r="C668" s="201"/>
      <c r="D668" s="202"/>
    </row>
    <row r="669" ht="14.25" spans="1:4">
      <c r="A669" s="208" t="s">
        <v>627</v>
      </c>
      <c r="B669" s="165"/>
      <c r="C669" s="201"/>
      <c r="D669" s="202"/>
    </row>
    <row r="670" ht="14.25" spans="1:4">
      <c r="A670" s="208" t="s">
        <v>628</v>
      </c>
      <c r="B670" s="165">
        <v>112</v>
      </c>
      <c r="C670" s="201">
        <v>177</v>
      </c>
      <c r="D670" s="202">
        <f>(C670-B670)/B670</f>
        <v>0.580357142857143</v>
      </c>
    </row>
    <row r="671" ht="14.25" spans="1:4">
      <c r="A671" s="208" t="s">
        <v>629</v>
      </c>
      <c r="B671" s="165">
        <v>218</v>
      </c>
      <c r="C671" s="201">
        <v>21</v>
      </c>
      <c r="D671" s="202">
        <f>(C671-B671)/B671</f>
        <v>-0.903669724770642</v>
      </c>
    </row>
    <row r="672" ht="14.25" spans="1:4">
      <c r="A672" s="208" t="s">
        <v>630</v>
      </c>
      <c r="B672" s="165">
        <v>196</v>
      </c>
      <c r="C672" s="201"/>
      <c r="D672" s="202">
        <f>(C672-B672)/B672</f>
        <v>-1</v>
      </c>
    </row>
    <row r="673" ht="14.25" spans="1:4">
      <c r="A673" s="208" t="s">
        <v>631</v>
      </c>
      <c r="B673" s="165"/>
      <c r="C673" s="201"/>
      <c r="D673" s="202"/>
    </row>
    <row r="674" ht="14.25" spans="1:4">
      <c r="A674" s="208" t="s">
        <v>632</v>
      </c>
      <c r="B674" s="165"/>
      <c r="C674" s="201"/>
      <c r="D674" s="202"/>
    </row>
    <row r="675" ht="14.25" spans="1:4">
      <c r="A675" s="208" t="s">
        <v>633</v>
      </c>
      <c r="B675" s="165">
        <v>22</v>
      </c>
      <c r="C675" s="201">
        <v>21</v>
      </c>
      <c r="D675" s="202">
        <f>(C675-B675)/B675</f>
        <v>-0.0454545454545455</v>
      </c>
    </row>
    <row r="676" ht="14.25" spans="1:4">
      <c r="A676" s="208" t="s">
        <v>634</v>
      </c>
      <c r="B676" s="165">
        <v>76</v>
      </c>
      <c r="C676" s="201">
        <v>98</v>
      </c>
      <c r="D676" s="202">
        <f>(C676-B676)/B676</f>
        <v>0.289473684210526</v>
      </c>
    </row>
    <row r="677" ht="14.25" spans="1:4">
      <c r="A677" s="208" t="s">
        <v>142</v>
      </c>
      <c r="B677" s="165">
        <v>66</v>
      </c>
      <c r="C677" s="201">
        <v>74</v>
      </c>
      <c r="D677" s="202">
        <f>(C677-B677)/B677</f>
        <v>0.121212121212121</v>
      </c>
    </row>
    <row r="678" ht="14.25" spans="1:4">
      <c r="A678" s="208" t="s">
        <v>143</v>
      </c>
      <c r="B678" s="165"/>
      <c r="C678" s="201"/>
      <c r="D678" s="202"/>
    </row>
    <row r="679" ht="14.25" spans="1:4">
      <c r="A679" s="208" t="s">
        <v>144</v>
      </c>
      <c r="B679" s="165"/>
      <c r="C679" s="201"/>
      <c r="D679" s="202"/>
    </row>
    <row r="680" ht="14.25" spans="1:4">
      <c r="A680" s="208" t="s">
        <v>635</v>
      </c>
      <c r="B680" s="165">
        <v>10</v>
      </c>
      <c r="C680" s="201">
        <v>24</v>
      </c>
      <c r="D680" s="202">
        <f t="shared" ref="D680:D687" si="4">(C680-B680)/B680</f>
        <v>1.4</v>
      </c>
    </row>
    <row r="681" ht="14.25" spans="1:4">
      <c r="A681" s="208" t="s">
        <v>636</v>
      </c>
      <c r="B681" s="165">
        <v>7256</v>
      </c>
      <c r="C681" s="201">
        <v>383</v>
      </c>
      <c r="D681" s="202">
        <f t="shared" si="4"/>
        <v>-0.947216097023153</v>
      </c>
    </row>
    <row r="682" ht="14.25" spans="1:4">
      <c r="A682" s="208" t="s">
        <v>637</v>
      </c>
      <c r="B682" s="165">
        <v>2319</v>
      </c>
      <c r="C682" s="201">
        <v>149</v>
      </c>
      <c r="D682" s="202">
        <f t="shared" si="4"/>
        <v>-0.935748167313497</v>
      </c>
    </row>
    <row r="683" ht="14.25" spans="1:4">
      <c r="A683" s="208" t="s">
        <v>638</v>
      </c>
      <c r="B683" s="165">
        <v>4937</v>
      </c>
      <c r="C683" s="201">
        <v>234</v>
      </c>
      <c r="D683" s="202">
        <f t="shared" si="4"/>
        <v>-0.952602795219769</v>
      </c>
    </row>
    <row r="684" ht="14.25" spans="1:4">
      <c r="A684" s="208" t="s">
        <v>639</v>
      </c>
      <c r="B684" s="165">
        <v>311</v>
      </c>
      <c r="C684" s="201">
        <v>10</v>
      </c>
      <c r="D684" s="202">
        <f t="shared" si="4"/>
        <v>-0.967845659163987</v>
      </c>
    </row>
    <row r="685" ht="14.25" spans="1:4">
      <c r="A685" s="208" t="s">
        <v>640</v>
      </c>
      <c r="B685" s="165">
        <v>291</v>
      </c>
      <c r="C685" s="201">
        <v>10</v>
      </c>
      <c r="D685" s="202">
        <f t="shared" si="4"/>
        <v>-0.965635738831615</v>
      </c>
    </row>
    <row r="686" ht="14.25" spans="1:4">
      <c r="A686" s="208" t="s">
        <v>641</v>
      </c>
      <c r="B686" s="165">
        <v>20</v>
      </c>
      <c r="C686" s="201"/>
      <c r="D686" s="202">
        <f t="shared" si="4"/>
        <v>-1</v>
      </c>
    </row>
    <row r="687" ht="14.25" spans="1:4">
      <c r="A687" s="208" t="s">
        <v>642</v>
      </c>
      <c r="B687" s="165">
        <v>1129</v>
      </c>
      <c r="C687" s="201">
        <v>284</v>
      </c>
      <c r="D687" s="202">
        <f t="shared" si="4"/>
        <v>-0.74844995571302</v>
      </c>
    </row>
    <row r="688" ht="14.25" spans="1:4">
      <c r="A688" s="208" t="s">
        <v>643</v>
      </c>
      <c r="B688" s="165"/>
      <c r="C688" s="201"/>
      <c r="D688" s="202"/>
    </row>
    <row r="689" ht="14.25" spans="1:4">
      <c r="A689" s="208" t="s">
        <v>644</v>
      </c>
      <c r="B689" s="165">
        <v>1129</v>
      </c>
      <c r="C689" s="201">
        <v>284</v>
      </c>
      <c r="D689" s="202">
        <f>(C689-B689)/B689</f>
        <v>-0.74844995571302</v>
      </c>
    </row>
    <row r="690" ht="14.25" spans="1:4">
      <c r="A690" s="208" t="s">
        <v>645</v>
      </c>
      <c r="B690" s="165"/>
      <c r="C690" s="201"/>
      <c r="D690" s="202"/>
    </row>
    <row r="691" ht="14.25" spans="1:4">
      <c r="A691" s="208" t="s">
        <v>646</v>
      </c>
      <c r="B691" s="165"/>
      <c r="C691" s="201"/>
      <c r="D691" s="202"/>
    </row>
    <row r="692" ht="14.25" spans="1:4">
      <c r="A692" s="208" t="s">
        <v>647</v>
      </c>
      <c r="B692" s="165"/>
      <c r="C692" s="201"/>
      <c r="D692" s="202"/>
    </row>
    <row r="693" ht="14.25" spans="1:4">
      <c r="A693" s="208" t="s">
        <v>648</v>
      </c>
      <c r="B693" s="165"/>
      <c r="C693" s="201"/>
      <c r="D693" s="202"/>
    </row>
    <row r="694" ht="14.25" spans="1:4">
      <c r="A694" s="208" t="s">
        <v>649</v>
      </c>
      <c r="B694" s="165"/>
      <c r="C694" s="201"/>
      <c r="D694" s="202"/>
    </row>
    <row r="695" ht="14.25" spans="1:4">
      <c r="A695" s="208" t="s">
        <v>650</v>
      </c>
      <c r="B695" s="165"/>
      <c r="C695" s="201"/>
      <c r="D695" s="202"/>
    </row>
    <row r="696" ht="14.25" spans="1:4">
      <c r="A696" s="208" t="s">
        <v>651</v>
      </c>
      <c r="B696" s="165">
        <v>1780</v>
      </c>
      <c r="C696" s="201">
        <v>18</v>
      </c>
      <c r="D696" s="202">
        <f>(C696-B696)/B696</f>
        <v>-0.989887640449438</v>
      </c>
    </row>
    <row r="697" ht="14.25" spans="1:4">
      <c r="A697" s="209" t="s">
        <v>652</v>
      </c>
      <c r="B697" s="165"/>
      <c r="C697" s="201"/>
      <c r="D697" s="202"/>
    </row>
    <row r="698" ht="14.25" spans="1:4">
      <c r="A698" s="209" t="s">
        <v>653</v>
      </c>
      <c r="B698" s="165">
        <v>1780</v>
      </c>
      <c r="C698" s="201">
        <v>14</v>
      </c>
      <c r="D698" s="202">
        <f>(C698-B698)/B698</f>
        <v>-0.992134831460674</v>
      </c>
    </row>
    <row r="699" ht="14.25" spans="1:4">
      <c r="A699" s="209" t="s">
        <v>654</v>
      </c>
      <c r="B699" s="165"/>
      <c r="C699" s="201">
        <v>4</v>
      </c>
      <c r="D699" s="202"/>
    </row>
    <row r="700" ht="14.25" spans="1:4">
      <c r="A700" s="208" t="s">
        <v>655</v>
      </c>
      <c r="B700" s="165">
        <v>195</v>
      </c>
      <c r="C700" s="201">
        <v>405</v>
      </c>
      <c r="D700" s="202">
        <f>(C700-B700)/B700</f>
        <v>1.07692307692308</v>
      </c>
    </row>
    <row r="701" ht="14.25" spans="1:4">
      <c r="A701" s="209" t="s">
        <v>656</v>
      </c>
      <c r="B701" s="165"/>
      <c r="C701" s="201">
        <v>136</v>
      </c>
      <c r="D701" s="202"/>
    </row>
    <row r="702" ht="14.25" spans="1:4">
      <c r="A702" s="209" t="s">
        <v>657</v>
      </c>
      <c r="B702" s="165">
        <v>76</v>
      </c>
      <c r="C702" s="201">
        <v>87</v>
      </c>
      <c r="D702" s="202">
        <f t="shared" ref="D702:D709" si="5">(C702-B702)/B702</f>
        <v>0.144736842105263</v>
      </c>
    </row>
    <row r="703" ht="14.25" spans="1:4">
      <c r="A703" s="209" t="s">
        <v>658</v>
      </c>
      <c r="B703" s="165">
        <v>116</v>
      </c>
      <c r="C703" s="201">
        <v>174</v>
      </c>
      <c r="D703" s="202">
        <f t="shared" si="5"/>
        <v>0.5</v>
      </c>
    </row>
    <row r="704" ht="14.25" spans="1:4">
      <c r="A704" s="209" t="s">
        <v>659</v>
      </c>
      <c r="B704" s="165">
        <v>3</v>
      </c>
      <c r="C704" s="201">
        <v>8</v>
      </c>
      <c r="D704" s="202">
        <f t="shared" si="5"/>
        <v>1.66666666666667</v>
      </c>
    </row>
    <row r="705" ht="14.25" spans="1:4">
      <c r="A705" s="208" t="s">
        <v>660</v>
      </c>
      <c r="B705" s="165">
        <v>258</v>
      </c>
      <c r="C705" s="201">
        <v>3</v>
      </c>
      <c r="D705" s="202">
        <f t="shared" si="5"/>
        <v>-0.988372093023256</v>
      </c>
    </row>
    <row r="706" ht="14.25" spans="1:4">
      <c r="A706" s="208" t="s">
        <v>661</v>
      </c>
      <c r="B706" s="165">
        <v>258</v>
      </c>
      <c r="C706" s="201">
        <v>3</v>
      </c>
      <c r="D706" s="202">
        <f t="shared" si="5"/>
        <v>-0.988372093023256</v>
      </c>
    </row>
    <row r="707" ht="14.25" spans="1:4">
      <c r="A707" s="210" t="s">
        <v>662</v>
      </c>
      <c r="B707" s="165">
        <v>13483</v>
      </c>
      <c r="C707" s="201">
        <v>13020</v>
      </c>
      <c r="D707" s="202">
        <f t="shared" si="5"/>
        <v>-0.0343395386783357</v>
      </c>
    </row>
    <row r="708" ht="14.25" spans="1:4">
      <c r="A708" s="208" t="s">
        <v>663</v>
      </c>
      <c r="B708" s="165">
        <v>421</v>
      </c>
      <c r="C708" s="201">
        <v>487</v>
      </c>
      <c r="D708" s="202">
        <f t="shared" si="5"/>
        <v>0.156769596199525</v>
      </c>
    </row>
    <row r="709" ht="14.25" spans="1:4">
      <c r="A709" s="208" t="s">
        <v>142</v>
      </c>
      <c r="B709" s="165">
        <v>363</v>
      </c>
      <c r="C709" s="201">
        <v>379</v>
      </c>
      <c r="D709" s="202">
        <f t="shared" si="5"/>
        <v>0.0440771349862259</v>
      </c>
    </row>
    <row r="710" ht="14.25" spans="1:4">
      <c r="A710" s="208" t="s">
        <v>143</v>
      </c>
      <c r="B710" s="165"/>
      <c r="C710" s="201"/>
      <c r="D710" s="202"/>
    </row>
    <row r="711" ht="14.25" spans="1:4">
      <c r="A711" s="208" t="s">
        <v>144</v>
      </c>
      <c r="B711" s="165"/>
      <c r="C711" s="201"/>
      <c r="D711" s="202"/>
    </row>
    <row r="712" ht="14.25" spans="1:4">
      <c r="A712" s="208" t="s">
        <v>664</v>
      </c>
      <c r="B712" s="165">
        <v>58</v>
      </c>
      <c r="C712" s="201">
        <v>108</v>
      </c>
      <c r="D712" s="202">
        <f>(C712-B712)/B712</f>
        <v>0.862068965517241</v>
      </c>
    </row>
    <row r="713" ht="14.25" spans="1:4">
      <c r="A713" s="208" t="s">
        <v>665</v>
      </c>
      <c r="B713" s="165">
        <v>1580</v>
      </c>
      <c r="C713" s="201">
        <v>1607</v>
      </c>
      <c r="D713" s="202">
        <f>(C713-B713)/B713</f>
        <v>0.0170886075949367</v>
      </c>
    </row>
    <row r="714" ht="14.25" spans="1:4">
      <c r="A714" s="208" t="s">
        <v>666</v>
      </c>
      <c r="B714" s="165">
        <v>1225</v>
      </c>
      <c r="C714" s="201">
        <v>1607</v>
      </c>
      <c r="D714" s="202">
        <f>(C714-B714)/B714</f>
        <v>0.311836734693878</v>
      </c>
    </row>
    <row r="715" ht="14.25" spans="1:4">
      <c r="A715" s="208" t="s">
        <v>667</v>
      </c>
      <c r="B715" s="165">
        <v>20</v>
      </c>
      <c r="C715" s="201"/>
      <c r="D715" s="202">
        <f>(C715-B715)/B715</f>
        <v>-1</v>
      </c>
    </row>
    <row r="716" ht="14.25" spans="1:4">
      <c r="A716" s="208" t="s">
        <v>668</v>
      </c>
      <c r="B716" s="165"/>
      <c r="C716" s="201"/>
      <c r="D716" s="202"/>
    </row>
    <row r="717" ht="14.25" spans="1:4">
      <c r="A717" s="208" t="s">
        <v>669</v>
      </c>
      <c r="B717" s="165"/>
      <c r="C717" s="201"/>
      <c r="D717" s="202"/>
    </row>
    <row r="718" ht="14.25" spans="1:4">
      <c r="A718" s="208" t="s">
        <v>670</v>
      </c>
      <c r="B718" s="165"/>
      <c r="C718" s="201"/>
      <c r="D718" s="202"/>
    </row>
    <row r="719" ht="14.25" spans="1:4">
      <c r="A719" s="208" t="s">
        <v>671</v>
      </c>
      <c r="B719" s="165"/>
      <c r="C719" s="201"/>
      <c r="D719" s="202"/>
    </row>
    <row r="720" ht="14.25" spans="1:4">
      <c r="A720" s="208" t="s">
        <v>672</v>
      </c>
      <c r="B720" s="165"/>
      <c r="C720" s="201"/>
      <c r="D720" s="202"/>
    </row>
    <row r="721" ht="14.25" spans="1:4">
      <c r="A721" s="211" t="s">
        <v>673</v>
      </c>
      <c r="B721" s="165"/>
      <c r="C721" s="201"/>
      <c r="D721" s="202"/>
    </row>
    <row r="722" ht="14.25" spans="1:4">
      <c r="A722" s="208" t="s">
        <v>674</v>
      </c>
      <c r="B722" s="165"/>
      <c r="C722" s="201"/>
      <c r="D722" s="202"/>
    </row>
    <row r="723" ht="14.25" spans="1:4">
      <c r="A723" s="204" t="s">
        <v>675</v>
      </c>
      <c r="B723" s="165"/>
      <c r="C723" s="201"/>
      <c r="D723" s="202"/>
    </row>
    <row r="724" ht="14.25" spans="1:4">
      <c r="A724" s="208" t="s">
        <v>676</v>
      </c>
      <c r="B724" s="165"/>
      <c r="C724" s="201"/>
      <c r="D724" s="202"/>
    </row>
    <row r="725" ht="14.25" spans="1:4">
      <c r="A725" s="208" t="s">
        <v>677</v>
      </c>
      <c r="B725" s="165">
        <v>335</v>
      </c>
      <c r="C725" s="201"/>
      <c r="D725" s="202">
        <f t="shared" ref="D725:D733" si="6">(C725-B725)/B725</f>
        <v>-1</v>
      </c>
    </row>
    <row r="726" ht="14.25" spans="1:4">
      <c r="A726" s="208" t="s">
        <v>678</v>
      </c>
      <c r="B726" s="165">
        <v>2737</v>
      </c>
      <c r="C726" s="201">
        <v>3073</v>
      </c>
      <c r="D726" s="202">
        <f t="shared" si="6"/>
        <v>0.122762148337596</v>
      </c>
    </row>
    <row r="727" ht="14.25" spans="1:4">
      <c r="A727" s="208" t="s">
        <v>679</v>
      </c>
      <c r="B727" s="165">
        <v>90</v>
      </c>
      <c r="C727" s="201">
        <v>111</v>
      </c>
      <c r="D727" s="202">
        <f t="shared" si="6"/>
        <v>0.233333333333333</v>
      </c>
    </row>
    <row r="728" ht="14.25" spans="1:4">
      <c r="A728" s="208" t="s">
        <v>680</v>
      </c>
      <c r="B728" s="165">
        <v>2247</v>
      </c>
      <c r="C728" s="201">
        <v>2656</v>
      </c>
      <c r="D728" s="202">
        <f t="shared" si="6"/>
        <v>0.182020471740098</v>
      </c>
    </row>
    <row r="729" ht="14.25" spans="1:4">
      <c r="A729" s="208" t="s">
        <v>681</v>
      </c>
      <c r="B729" s="165">
        <v>400</v>
      </c>
      <c r="C729" s="201">
        <v>306</v>
      </c>
      <c r="D729" s="202">
        <f t="shared" si="6"/>
        <v>-0.235</v>
      </c>
    </row>
    <row r="730" ht="14.25" spans="1:4">
      <c r="A730" s="208" t="s">
        <v>682</v>
      </c>
      <c r="B730" s="165">
        <v>2710</v>
      </c>
      <c r="C730" s="201">
        <v>1802</v>
      </c>
      <c r="D730" s="202">
        <f t="shared" si="6"/>
        <v>-0.335055350553506</v>
      </c>
    </row>
    <row r="731" ht="14.25" spans="1:4">
      <c r="A731" s="208" t="s">
        <v>683</v>
      </c>
      <c r="B731" s="165">
        <v>652</v>
      </c>
      <c r="C731" s="201">
        <v>799</v>
      </c>
      <c r="D731" s="202">
        <f t="shared" si="6"/>
        <v>0.225460122699387</v>
      </c>
    </row>
    <row r="732" ht="14.25" spans="1:4">
      <c r="A732" s="208" t="s">
        <v>684</v>
      </c>
      <c r="B732" s="165">
        <v>111</v>
      </c>
      <c r="C732" s="201">
        <v>130</v>
      </c>
      <c r="D732" s="202">
        <f t="shared" si="6"/>
        <v>0.171171171171171</v>
      </c>
    </row>
    <row r="733" ht="14.25" spans="1:4">
      <c r="A733" s="208" t="s">
        <v>685</v>
      </c>
      <c r="B733" s="165">
        <v>484</v>
      </c>
      <c r="C733" s="201">
        <v>625</v>
      </c>
      <c r="D733" s="202">
        <f t="shared" si="6"/>
        <v>0.291322314049587</v>
      </c>
    </row>
    <row r="734" ht="14.25" spans="1:4">
      <c r="A734" s="208" t="s">
        <v>686</v>
      </c>
      <c r="B734" s="165"/>
      <c r="C734" s="201"/>
      <c r="D734" s="202"/>
    </row>
    <row r="735" ht="14.25" spans="1:4">
      <c r="A735" s="208" t="s">
        <v>687</v>
      </c>
      <c r="B735" s="165"/>
      <c r="C735" s="201"/>
      <c r="D735" s="202"/>
    </row>
    <row r="736" ht="14.25" spans="1:4">
      <c r="A736" s="208" t="s">
        <v>688</v>
      </c>
      <c r="B736" s="165"/>
      <c r="C736" s="201"/>
      <c r="D736" s="202"/>
    </row>
    <row r="737" ht="14.25" spans="1:4">
      <c r="A737" s="208" t="s">
        <v>689</v>
      </c>
      <c r="B737" s="165"/>
      <c r="C737" s="201"/>
      <c r="D737" s="202"/>
    </row>
    <row r="738" ht="14.25" spans="1:4">
      <c r="A738" s="208" t="s">
        <v>690</v>
      </c>
      <c r="B738" s="165">
        <v>877</v>
      </c>
      <c r="C738" s="201">
        <v>111</v>
      </c>
      <c r="D738" s="202">
        <f t="shared" ref="D738:D743" si="7">(C738-B738)/B738</f>
        <v>-0.873432155074116</v>
      </c>
    </row>
    <row r="739" ht="14.25" spans="1:4">
      <c r="A739" s="208" t="s">
        <v>691</v>
      </c>
      <c r="B739" s="165">
        <v>569</v>
      </c>
      <c r="C739" s="201">
        <v>107</v>
      </c>
      <c r="D739" s="202">
        <f t="shared" si="7"/>
        <v>-0.81195079086116</v>
      </c>
    </row>
    <row r="740" ht="14.25" spans="1:4">
      <c r="A740" s="208" t="s">
        <v>692</v>
      </c>
      <c r="B740" s="165">
        <v>15</v>
      </c>
      <c r="C740" s="201">
        <v>30</v>
      </c>
      <c r="D740" s="202">
        <f t="shared" si="7"/>
        <v>1</v>
      </c>
    </row>
    <row r="741" ht="14.25" spans="1:4">
      <c r="A741" s="208" t="s">
        <v>693</v>
      </c>
      <c r="B741" s="165">
        <v>2</v>
      </c>
      <c r="C741" s="201"/>
      <c r="D741" s="202">
        <f t="shared" si="7"/>
        <v>-1</v>
      </c>
    </row>
    <row r="742" ht="14.25" spans="1:4">
      <c r="A742" s="208" t="s">
        <v>694</v>
      </c>
      <c r="B742" s="165">
        <v>36</v>
      </c>
      <c r="C742" s="201">
        <v>15</v>
      </c>
      <c r="D742" s="202">
        <f t="shared" si="7"/>
        <v>-0.583333333333333</v>
      </c>
    </row>
    <row r="743" ht="14.25" spans="1:4">
      <c r="A743" s="208" t="s">
        <v>695</v>
      </c>
      <c r="B743" s="165">
        <v>36</v>
      </c>
      <c r="C743" s="201">
        <v>15</v>
      </c>
      <c r="D743" s="202">
        <f t="shared" si="7"/>
        <v>-0.583333333333333</v>
      </c>
    </row>
    <row r="744" ht="14.25" spans="1:4">
      <c r="A744" s="208" t="s">
        <v>696</v>
      </c>
      <c r="B744" s="165"/>
      <c r="C744" s="201"/>
      <c r="D744" s="202"/>
    </row>
    <row r="745" ht="14.25" spans="1:4">
      <c r="A745" s="208" t="s">
        <v>697</v>
      </c>
      <c r="B745" s="165">
        <v>495</v>
      </c>
      <c r="C745" s="201">
        <v>368</v>
      </c>
      <c r="D745" s="202">
        <f>(C745-B745)/B745</f>
        <v>-0.256565656565657</v>
      </c>
    </row>
    <row r="746" ht="14.25" spans="1:4">
      <c r="A746" s="208" t="s">
        <v>698</v>
      </c>
      <c r="B746" s="165">
        <v>91</v>
      </c>
      <c r="C746" s="201">
        <v>50</v>
      </c>
      <c r="D746" s="202">
        <f>(C746-B746)/B746</f>
        <v>-0.450549450549451</v>
      </c>
    </row>
    <row r="747" ht="14.25" spans="1:4">
      <c r="A747" s="208" t="s">
        <v>699</v>
      </c>
      <c r="B747" s="165">
        <v>160</v>
      </c>
      <c r="C747" s="201">
        <v>155</v>
      </c>
      <c r="D747" s="202">
        <f>(C747-B747)/B747</f>
        <v>-0.03125</v>
      </c>
    </row>
    <row r="748" ht="14.25" spans="1:4">
      <c r="A748" s="208" t="s">
        <v>700</v>
      </c>
      <c r="B748" s="165">
        <v>244</v>
      </c>
      <c r="C748" s="201">
        <v>163</v>
      </c>
      <c r="D748" s="202">
        <f>(C748-B748)/B748</f>
        <v>-0.331967213114754</v>
      </c>
    </row>
    <row r="749" ht="14.25" spans="1:4">
      <c r="A749" s="208" t="s">
        <v>701</v>
      </c>
      <c r="B749" s="165">
        <v>41</v>
      </c>
      <c r="C749" s="201">
        <v>31</v>
      </c>
      <c r="D749" s="202">
        <f>(C749-B749)/B749</f>
        <v>-0.24390243902439</v>
      </c>
    </row>
    <row r="750" ht="14.25" spans="1:4">
      <c r="A750" s="208" t="s">
        <v>142</v>
      </c>
      <c r="B750" s="165"/>
      <c r="C750" s="201">
        <v>20</v>
      </c>
      <c r="D750" s="202"/>
    </row>
    <row r="751" ht="14.25" spans="1:4">
      <c r="A751" s="208" t="s">
        <v>143</v>
      </c>
      <c r="B751" s="165"/>
      <c r="C751" s="201"/>
      <c r="D751" s="202"/>
    </row>
    <row r="752" ht="14.25" spans="1:4">
      <c r="A752" s="208" t="s">
        <v>144</v>
      </c>
      <c r="B752" s="165"/>
      <c r="C752" s="201"/>
      <c r="D752" s="202"/>
    </row>
    <row r="753" ht="14.25" spans="1:4">
      <c r="A753" s="211" t="s">
        <v>702</v>
      </c>
      <c r="B753" s="165"/>
      <c r="C753" s="201"/>
      <c r="D753" s="202"/>
    </row>
    <row r="754" ht="14.25" spans="1:4">
      <c r="A754" s="211" t="s">
        <v>703</v>
      </c>
      <c r="B754" s="165"/>
      <c r="C754" s="201"/>
      <c r="D754" s="202"/>
    </row>
    <row r="755" ht="14.25" spans="1:4">
      <c r="A755" s="204" t="s">
        <v>704</v>
      </c>
      <c r="B755" s="165"/>
      <c r="C755" s="201"/>
      <c r="D755" s="202"/>
    </row>
    <row r="756" ht="14.25" spans="1:4">
      <c r="A756" s="204" t="s">
        <v>705</v>
      </c>
      <c r="B756" s="165">
        <v>26</v>
      </c>
      <c r="C756" s="201"/>
      <c r="D756" s="202">
        <f>(C756-B756)/B756</f>
        <v>-1</v>
      </c>
    </row>
    <row r="757" ht="14.25" spans="1:4">
      <c r="A757" s="211" t="s">
        <v>151</v>
      </c>
      <c r="B757" s="165"/>
      <c r="C757" s="201"/>
      <c r="D757" s="202"/>
    </row>
    <row r="758" ht="14.25" spans="1:4">
      <c r="A758" s="208" t="s">
        <v>706</v>
      </c>
      <c r="B758" s="165">
        <v>15</v>
      </c>
      <c r="C758" s="201">
        <v>11</v>
      </c>
      <c r="D758" s="202">
        <f>(C758-B758)/B758</f>
        <v>-0.266666666666667</v>
      </c>
    </row>
    <row r="759" ht="14.25" spans="1:4">
      <c r="A759" s="208" t="s">
        <v>707</v>
      </c>
      <c r="B759" s="165">
        <v>1069</v>
      </c>
      <c r="C759" s="201">
        <v>1342</v>
      </c>
      <c r="D759" s="202">
        <f>(C759-B759)/B759</f>
        <v>0.255378858746492</v>
      </c>
    </row>
    <row r="760" ht="14.25" spans="1:4">
      <c r="A760" s="209" t="s">
        <v>708</v>
      </c>
      <c r="B760" s="165">
        <v>54</v>
      </c>
      <c r="C760" s="201">
        <v>78</v>
      </c>
      <c r="D760" s="202">
        <f>(C760-B760)/B760</f>
        <v>0.444444444444444</v>
      </c>
    </row>
    <row r="761" ht="14.25" spans="1:4">
      <c r="A761" s="209" t="s">
        <v>709</v>
      </c>
      <c r="B761" s="165"/>
      <c r="C761" s="201"/>
      <c r="D761" s="202"/>
    </row>
    <row r="762" ht="14.25" spans="1:4">
      <c r="A762" s="209" t="s">
        <v>710</v>
      </c>
      <c r="B762" s="165">
        <v>905</v>
      </c>
      <c r="C762" s="201">
        <v>1080</v>
      </c>
      <c r="D762" s="202">
        <f>(C762-B762)/B762</f>
        <v>0.193370165745856</v>
      </c>
    </row>
    <row r="763" ht="14.25" spans="1:4">
      <c r="A763" s="209" t="s">
        <v>711</v>
      </c>
      <c r="B763" s="165">
        <v>110</v>
      </c>
      <c r="C763" s="201">
        <v>184</v>
      </c>
      <c r="D763" s="202">
        <f>(C763-B763)/B763</f>
        <v>0.672727272727273</v>
      </c>
    </row>
    <row r="764" ht="14.25" spans="1:4">
      <c r="A764" s="211" t="s">
        <v>712</v>
      </c>
      <c r="B764" s="165">
        <v>3368</v>
      </c>
      <c r="C764" s="201">
        <v>4262</v>
      </c>
      <c r="D764" s="202">
        <f>(C764-B764)/B764</f>
        <v>0.265439429928741</v>
      </c>
    </row>
    <row r="765" ht="14.25" spans="1:4">
      <c r="A765" s="209" t="s">
        <v>713</v>
      </c>
      <c r="B765" s="165">
        <v>3232</v>
      </c>
      <c r="C765" s="201">
        <v>3816</v>
      </c>
      <c r="D765" s="202">
        <f>(C765-B765)/B765</f>
        <v>0.180693069306931</v>
      </c>
    </row>
    <row r="766" ht="14.25" spans="1:4">
      <c r="A766" s="209" t="s">
        <v>714</v>
      </c>
      <c r="B766" s="165">
        <v>127</v>
      </c>
      <c r="C766" s="201">
        <v>440</v>
      </c>
      <c r="D766" s="202">
        <f>(C766-B766)/B766</f>
        <v>2.46456692913386</v>
      </c>
    </row>
    <row r="767" ht="14.25" spans="1:4">
      <c r="A767" s="209" t="s">
        <v>715</v>
      </c>
      <c r="B767" s="165"/>
      <c r="C767" s="201"/>
      <c r="D767" s="202"/>
    </row>
    <row r="768" ht="14.25" spans="1:4">
      <c r="A768" s="209" t="s">
        <v>716</v>
      </c>
      <c r="B768" s="165"/>
      <c r="C768" s="201"/>
      <c r="D768" s="202"/>
    </row>
    <row r="769" ht="14.25" spans="1:4">
      <c r="A769" s="209" t="s">
        <v>717</v>
      </c>
      <c r="B769" s="165">
        <v>9</v>
      </c>
      <c r="C769" s="201">
        <v>6</v>
      </c>
      <c r="D769" s="202">
        <f>(C769-B769)/B769</f>
        <v>-0.333333333333333</v>
      </c>
    </row>
    <row r="770" ht="14.25" spans="1:4">
      <c r="A770" s="211" t="s">
        <v>718</v>
      </c>
      <c r="B770" s="165">
        <v>1002</v>
      </c>
      <c r="C770" s="201">
        <v>33</v>
      </c>
      <c r="D770" s="202">
        <f>(C770-B770)/B770</f>
        <v>-0.967065868263473</v>
      </c>
    </row>
    <row r="771" ht="14.25" spans="1:4">
      <c r="A771" s="209" t="s">
        <v>719</v>
      </c>
      <c r="B771" s="165">
        <v>794</v>
      </c>
      <c r="C771" s="201">
        <v>33</v>
      </c>
      <c r="D771" s="202">
        <f>(C771-B771)/B771</f>
        <v>-0.958438287153652</v>
      </c>
    </row>
    <row r="772" ht="14.25" spans="1:4">
      <c r="A772" s="209" t="s">
        <v>720</v>
      </c>
      <c r="B772" s="165"/>
      <c r="C772" s="201"/>
      <c r="D772" s="202"/>
    </row>
    <row r="773" ht="14.25" spans="1:4">
      <c r="A773" s="209" t="s">
        <v>721</v>
      </c>
      <c r="B773" s="165">
        <v>208</v>
      </c>
      <c r="C773" s="201"/>
      <c r="D773" s="202">
        <f>(C773-B773)/B773</f>
        <v>-1</v>
      </c>
    </row>
    <row r="774" ht="14.25" spans="1:4">
      <c r="A774" s="211" t="s">
        <v>722</v>
      </c>
      <c r="B774" s="165">
        <v>6</v>
      </c>
      <c r="C774" s="201"/>
      <c r="D774" s="202">
        <f>(C774-B774)/B774</f>
        <v>-1</v>
      </c>
    </row>
    <row r="775" ht="14.25" spans="1:4">
      <c r="A775" s="209" t="s">
        <v>723</v>
      </c>
      <c r="B775" s="165">
        <v>6</v>
      </c>
      <c r="C775" s="201"/>
      <c r="D775" s="202">
        <f>(C775-B775)/B775</f>
        <v>-1</v>
      </c>
    </row>
    <row r="776" ht="14.25" spans="1:4">
      <c r="A776" s="209" t="s">
        <v>724</v>
      </c>
      <c r="B776" s="165"/>
      <c r="C776" s="201"/>
      <c r="D776" s="202"/>
    </row>
    <row r="777" ht="14.25" spans="1:4">
      <c r="A777" s="208" t="s">
        <v>725</v>
      </c>
      <c r="B777" s="165">
        <v>18</v>
      </c>
      <c r="C777" s="201"/>
      <c r="D777" s="202">
        <f>(C777-B777)/B777</f>
        <v>-1</v>
      </c>
    </row>
    <row r="778" ht="14.25" spans="1:4">
      <c r="A778" s="208" t="s">
        <v>726</v>
      </c>
      <c r="B778" s="165">
        <v>18</v>
      </c>
      <c r="C778" s="201"/>
      <c r="D778" s="202">
        <f>(C778-B778)/B778</f>
        <v>-1</v>
      </c>
    </row>
    <row r="779" ht="14.25" spans="1:4">
      <c r="A779" s="210" t="s">
        <v>727</v>
      </c>
      <c r="B779" s="165">
        <v>3976</v>
      </c>
      <c r="C779" s="201">
        <v>1038</v>
      </c>
      <c r="D779" s="202">
        <f>(C779-B779)/B779</f>
        <v>-0.738933601609658</v>
      </c>
    </row>
    <row r="780" ht="14.25" spans="1:4">
      <c r="A780" s="208" t="s">
        <v>728</v>
      </c>
      <c r="B780" s="165">
        <v>866</v>
      </c>
      <c r="C780" s="201">
        <v>334</v>
      </c>
      <c r="D780" s="202">
        <f>(C780-B780)/B780</f>
        <v>-0.61431870669746</v>
      </c>
    </row>
    <row r="781" ht="14.25" spans="1:4">
      <c r="A781" s="208" t="s">
        <v>142</v>
      </c>
      <c r="B781" s="165">
        <v>687</v>
      </c>
      <c r="C781" s="201">
        <v>234</v>
      </c>
      <c r="D781" s="202">
        <f>(C781-B781)/B781</f>
        <v>-0.65938864628821</v>
      </c>
    </row>
    <row r="782" ht="14.25" spans="1:4">
      <c r="A782" s="208" t="s">
        <v>143</v>
      </c>
      <c r="B782" s="165"/>
      <c r="C782" s="201"/>
      <c r="D782" s="202"/>
    </row>
    <row r="783" ht="14.25" spans="1:4">
      <c r="A783" s="208" t="s">
        <v>144</v>
      </c>
      <c r="B783" s="165"/>
      <c r="C783" s="201"/>
      <c r="D783" s="202"/>
    </row>
    <row r="784" ht="14.25" spans="1:4">
      <c r="A784" s="208" t="s">
        <v>729</v>
      </c>
      <c r="B784" s="165"/>
      <c r="C784" s="201"/>
      <c r="D784" s="202"/>
    </row>
    <row r="785" ht="14.25" spans="1:4">
      <c r="A785" s="208" t="s">
        <v>730</v>
      </c>
      <c r="B785" s="165">
        <v>72</v>
      </c>
      <c r="C785" s="201"/>
      <c r="D785" s="202">
        <f>(C785-B785)/B785</f>
        <v>-1</v>
      </c>
    </row>
    <row r="786" ht="14.25" spans="1:4">
      <c r="A786" s="208" t="s">
        <v>731</v>
      </c>
      <c r="B786" s="165"/>
      <c r="C786" s="201"/>
      <c r="D786" s="202"/>
    </row>
    <row r="787" ht="14.25" spans="1:4">
      <c r="A787" s="208" t="s">
        <v>732</v>
      </c>
      <c r="B787" s="165"/>
      <c r="C787" s="201"/>
      <c r="D787" s="202"/>
    </row>
    <row r="788" ht="14.25" spans="1:4">
      <c r="A788" s="208" t="s">
        <v>733</v>
      </c>
      <c r="B788" s="165">
        <v>107</v>
      </c>
      <c r="C788" s="201">
        <v>100</v>
      </c>
      <c r="D788" s="202">
        <f>(C788-B788)/B788</f>
        <v>-0.0654205607476635</v>
      </c>
    </row>
    <row r="789" ht="14.25" spans="1:4">
      <c r="A789" s="208" t="s">
        <v>734</v>
      </c>
      <c r="B789" s="165">
        <v>19</v>
      </c>
      <c r="C789" s="201"/>
      <c r="D789" s="202">
        <f>(C789-B789)/B789</f>
        <v>-1</v>
      </c>
    </row>
    <row r="790" ht="14.25" spans="1:4">
      <c r="A790" s="204" t="s">
        <v>735</v>
      </c>
      <c r="B790" s="165"/>
      <c r="C790" s="201"/>
      <c r="D790" s="202"/>
    </row>
    <row r="791" ht="14.25" spans="1:4">
      <c r="A791" s="208" t="s">
        <v>736</v>
      </c>
      <c r="B791" s="165"/>
      <c r="C791" s="201"/>
      <c r="D791" s="202"/>
    </row>
    <row r="792" ht="14.25" spans="1:4">
      <c r="A792" s="208" t="s">
        <v>737</v>
      </c>
      <c r="B792" s="165">
        <v>19</v>
      </c>
      <c r="C792" s="201"/>
      <c r="D792" s="202">
        <f>(C792-B792)/B792</f>
        <v>-1</v>
      </c>
    </row>
    <row r="793" ht="14.25" spans="1:4">
      <c r="A793" s="208" t="s">
        <v>738</v>
      </c>
      <c r="B793" s="165"/>
      <c r="C793" s="201">
        <v>134</v>
      </c>
      <c r="D793" s="202"/>
    </row>
    <row r="794" ht="14.25" spans="1:4">
      <c r="A794" s="208" t="s">
        <v>739</v>
      </c>
      <c r="B794" s="165"/>
      <c r="C794" s="201"/>
      <c r="D794" s="202"/>
    </row>
    <row r="795" ht="14.25" spans="1:4">
      <c r="A795" s="208" t="s">
        <v>740</v>
      </c>
      <c r="B795" s="165"/>
      <c r="C795" s="201">
        <v>115</v>
      </c>
      <c r="D795" s="202"/>
    </row>
    <row r="796" ht="14.25" spans="1:4">
      <c r="A796" s="208" t="s">
        <v>741</v>
      </c>
      <c r="B796" s="165"/>
      <c r="C796" s="201"/>
      <c r="D796" s="202"/>
    </row>
    <row r="797" ht="14.25" spans="1:4">
      <c r="A797" s="208" t="s">
        <v>742</v>
      </c>
      <c r="B797" s="165"/>
      <c r="C797" s="201"/>
      <c r="D797" s="202"/>
    </row>
    <row r="798" ht="14.25" spans="1:4">
      <c r="A798" s="208" t="s">
        <v>743</v>
      </c>
      <c r="B798" s="165"/>
      <c r="C798" s="201"/>
      <c r="D798" s="202"/>
    </row>
    <row r="799" ht="14.25" spans="1:4">
      <c r="A799" s="208" t="s">
        <v>744</v>
      </c>
      <c r="B799" s="165"/>
      <c r="C799" s="201"/>
      <c r="D799" s="202"/>
    </row>
    <row r="800" ht="14.25" spans="1:4">
      <c r="A800" s="208" t="s">
        <v>745</v>
      </c>
      <c r="B800" s="201"/>
      <c r="C800" s="201">
        <v>19</v>
      </c>
      <c r="D800" s="202"/>
    </row>
    <row r="801" ht="14.25" spans="1:4">
      <c r="A801" s="208" t="s">
        <v>746</v>
      </c>
      <c r="B801" s="165">
        <v>360</v>
      </c>
      <c r="C801" s="201">
        <v>20</v>
      </c>
      <c r="D801" s="202">
        <f>(C801-B801)/B801</f>
        <v>-0.944444444444444</v>
      </c>
    </row>
    <row r="802" ht="14.25" spans="1:4">
      <c r="A802" s="208" t="s">
        <v>747</v>
      </c>
      <c r="B802" s="165"/>
      <c r="C802" s="201"/>
      <c r="D802" s="202"/>
    </row>
    <row r="803" ht="14.25" spans="1:4">
      <c r="A803" s="208" t="s">
        <v>748</v>
      </c>
      <c r="B803" s="165">
        <v>360</v>
      </c>
      <c r="C803" s="201"/>
      <c r="D803" s="202">
        <f>(C803-B803)/B803</f>
        <v>-1</v>
      </c>
    </row>
    <row r="804" ht="14.25" spans="1:4">
      <c r="A804" s="208" t="s">
        <v>749</v>
      </c>
      <c r="B804" s="165"/>
      <c r="C804" s="201"/>
      <c r="D804" s="202"/>
    </row>
    <row r="805" ht="14.25" spans="1:4">
      <c r="A805" s="208" t="s">
        <v>750</v>
      </c>
      <c r="B805" s="165"/>
      <c r="C805" s="201"/>
      <c r="D805" s="202"/>
    </row>
    <row r="806" ht="14.25" spans="1:4">
      <c r="A806" s="208" t="s">
        <v>751</v>
      </c>
      <c r="B806" s="165"/>
      <c r="C806" s="201">
        <v>20</v>
      </c>
      <c r="D806" s="202"/>
    </row>
    <row r="807" ht="14.25" spans="1:4">
      <c r="A807" s="208" t="s">
        <v>752</v>
      </c>
      <c r="B807" s="165">
        <v>1366</v>
      </c>
      <c r="C807" s="201">
        <v>191</v>
      </c>
      <c r="D807" s="202">
        <f>(C807-B807)/B807</f>
        <v>-0.860175695461201</v>
      </c>
    </row>
    <row r="808" ht="14.25" spans="1:4">
      <c r="A808" s="208" t="s">
        <v>753</v>
      </c>
      <c r="B808" s="165">
        <v>1366</v>
      </c>
      <c r="C808" s="201">
        <v>185</v>
      </c>
      <c r="D808" s="202">
        <f>(C808-B808)/B808</f>
        <v>-0.864568081991215</v>
      </c>
    </row>
    <row r="809" ht="14.25" spans="1:4">
      <c r="A809" s="208" t="s">
        <v>754</v>
      </c>
      <c r="B809" s="165"/>
      <c r="C809" s="201"/>
      <c r="D809" s="202"/>
    </row>
    <row r="810" ht="14.25" spans="1:4">
      <c r="A810" s="208" t="s">
        <v>755</v>
      </c>
      <c r="B810" s="165"/>
      <c r="C810" s="201">
        <v>6</v>
      </c>
      <c r="D810" s="202"/>
    </row>
    <row r="811" ht="14.25" spans="1:4">
      <c r="A811" s="208" t="s">
        <v>756</v>
      </c>
      <c r="B811" s="165"/>
      <c r="C811" s="201"/>
      <c r="D811" s="202"/>
    </row>
    <row r="812" ht="14.25" spans="1:4">
      <c r="A812" s="208" t="s">
        <v>757</v>
      </c>
      <c r="B812" s="165"/>
      <c r="C812" s="201"/>
      <c r="D812" s="202"/>
    </row>
    <row r="813" ht="14.25" spans="1:4">
      <c r="A813" s="208" t="s">
        <v>758</v>
      </c>
      <c r="B813" s="201"/>
      <c r="C813" s="201"/>
      <c r="D813" s="202"/>
    </row>
    <row r="814" ht="14.25" spans="1:4">
      <c r="A814" s="208" t="s">
        <v>759</v>
      </c>
      <c r="B814" s="165">
        <v>1085</v>
      </c>
      <c r="C814" s="201">
        <v>359</v>
      </c>
      <c r="D814" s="202">
        <f>(C814-B814)/B814</f>
        <v>-0.669124423963134</v>
      </c>
    </row>
    <row r="815" ht="14.25" spans="1:4">
      <c r="A815" s="208" t="s">
        <v>760</v>
      </c>
      <c r="B815" s="165">
        <v>959</v>
      </c>
      <c r="C815" s="201">
        <v>359</v>
      </c>
      <c r="D815" s="202">
        <f>(C815-B815)/B815</f>
        <v>-0.625651720542232</v>
      </c>
    </row>
    <row r="816" ht="14.25" spans="1:4">
      <c r="A816" s="208" t="s">
        <v>761</v>
      </c>
      <c r="B816" s="165"/>
      <c r="C816" s="201"/>
      <c r="D816" s="202"/>
    </row>
    <row r="817" ht="14.25" spans="1:4">
      <c r="A817" s="208" t="s">
        <v>762</v>
      </c>
      <c r="B817" s="165"/>
      <c r="C817" s="201"/>
      <c r="D817" s="202"/>
    </row>
    <row r="818" ht="14.25" spans="1:4">
      <c r="A818" s="208" t="s">
        <v>763</v>
      </c>
      <c r="B818" s="165"/>
      <c r="C818" s="201"/>
      <c r="D818" s="202"/>
    </row>
    <row r="819" ht="14.25" spans="1:4">
      <c r="A819" s="208" t="s">
        <v>764</v>
      </c>
      <c r="B819" s="165">
        <v>126</v>
      </c>
      <c r="C819" s="201"/>
      <c r="D819" s="202">
        <f>(C819-B819)/B819</f>
        <v>-1</v>
      </c>
    </row>
    <row r="820" ht="14.25" spans="1:4">
      <c r="A820" s="208" t="s">
        <v>765</v>
      </c>
      <c r="B820" s="165"/>
      <c r="C820" s="201"/>
      <c r="D820" s="202"/>
    </row>
    <row r="821" ht="14.25" spans="1:4">
      <c r="A821" s="208" t="s">
        <v>766</v>
      </c>
      <c r="B821" s="165"/>
      <c r="C821" s="201"/>
      <c r="D821" s="202"/>
    </row>
    <row r="822" ht="14.25" spans="1:4">
      <c r="A822" s="208" t="s">
        <v>767</v>
      </c>
      <c r="B822" s="165"/>
      <c r="C822" s="201"/>
      <c r="D822" s="202"/>
    </row>
    <row r="823" ht="14.25" spans="1:4">
      <c r="A823" s="208" t="s">
        <v>768</v>
      </c>
      <c r="B823" s="165"/>
      <c r="C823" s="201"/>
      <c r="D823" s="202"/>
    </row>
    <row r="824" ht="14.25" spans="1:4">
      <c r="A824" s="208" t="s">
        <v>769</v>
      </c>
      <c r="B824" s="165"/>
      <c r="C824" s="201"/>
      <c r="D824" s="202"/>
    </row>
    <row r="825" ht="14.25" spans="1:4">
      <c r="A825" s="208" t="s">
        <v>770</v>
      </c>
      <c r="B825" s="165"/>
      <c r="C825" s="201"/>
      <c r="D825" s="202"/>
    </row>
    <row r="826" ht="14.25" spans="1:4">
      <c r="A826" s="208" t="s">
        <v>771</v>
      </c>
      <c r="B826" s="165"/>
      <c r="C826" s="201"/>
      <c r="D826" s="202"/>
    </row>
    <row r="827" ht="14.25" spans="1:4">
      <c r="A827" s="209" t="s">
        <v>772</v>
      </c>
      <c r="B827" s="165"/>
      <c r="C827" s="201"/>
      <c r="D827" s="202"/>
    </row>
    <row r="828" ht="14.25" spans="1:4">
      <c r="A828" s="208" t="s">
        <v>773</v>
      </c>
      <c r="B828" s="165"/>
      <c r="C828" s="201"/>
      <c r="D828" s="202"/>
    </row>
    <row r="829" ht="14.25" spans="1:4">
      <c r="A829" s="209" t="s">
        <v>774</v>
      </c>
      <c r="B829" s="165"/>
      <c r="C829" s="201"/>
      <c r="D829" s="202"/>
    </row>
    <row r="830" ht="14.25" spans="1:4">
      <c r="A830" s="208" t="s">
        <v>775</v>
      </c>
      <c r="B830" s="165"/>
      <c r="C830" s="201"/>
      <c r="D830" s="202"/>
    </row>
    <row r="831" ht="14.25" spans="1:4">
      <c r="A831" s="208" t="s">
        <v>776</v>
      </c>
      <c r="B831" s="165"/>
      <c r="C831" s="201"/>
      <c r="D831" s="202"/>
    </row>
    <row r="832" ht="14.25" spans="1:4">
      <c r="A832" s="208" t="s">
        <v>777</v>
      </c>
      <c r="B832" s="165"/>
      <c r="C832" s="201"/>
      <c r="D832" s="202"/>
    </row>
    <row r="833" ht="14.25" spans="1:4">
      <c r="A833" s="208" t="s">
        <v>778</v>
      </c>
      <c r="B833" s="165"/>
      <c r="C833" s="201"/>
      <c r="D833" s="202"/>
    </row>
    <row r="834" ht="14.25" spans="1:4">
      <c r="A834" s="208" t="s">
        <v>779</v>
      </c>
      <c r="B834" s="165"/>
      <c r="C834" s="201"/>
      <c r="D834" s="202"/>
    </row>
    <row r="835" ht="14.25" spans="1:4">
      <c r="A835" s="208" t="s">
        <v>780</v>
      </c>
      <c r="B835" s="165"/>
      <c r="C835" s="201"/>
      <c r="D835" s="202"/>
    </row>
    <row r="836" ht="14.25" spans="1:4">
      <c r="A836" s="208" t="s">
        <v>781</v>
      </c>
      <c r="B836" s="165"/>
      <c r="C836" s="201"/>
      <c r="D836" s="202"/>
    </row>
    <row r="837" ht="14.25" spans="1:4">
      <c r="A837" s="209" t="s">
        <v>782</v>
      </c>
      <c r="B837" s="165"/>
      <c r="C837" s="201"/>
      <c r="D837" s="202"/>
    </row>
    <row r="838" ht="14.25" spans="1:4">
      <c r="A838" s="208" t="s">
        <v>783</v>
      </c>
      <c r="B838" s="165">
        <v>280</v>
      </c>
      <c r="C838" s="201"/>
      <c r="D838" s="202">
        <f>(C838-B838)/B838</f>
        <v>-1</v>
      </c>
    </row>
    <row r="839" ht="14.25" spans="1:4">
      <c r="A839" s="209" t="s">
        <v>784</v>
      </c>
      <c r="B839" s="165">
        <v>280</v>
      </c>
      <c r="C839" s="201"/>
      <c r="D839" s="202">
        <f>(C839-B839)/B839</f>
        <v>-1</v>
      </c>
    </row>
    <row r="840" ht="14.25" spans="1:4">
      <c r="A840" s="208" t="s">
        <v>785</v>
      </c>
      <c r="B840" s="165"/>
      <c r="C840" s="201"/>
      <c r="D840" s="202"/>
    </row>
    <row r="841" ht="14.25" spans="1:4">
      <c r="A841" s="208" t="s">
        <v>142</v>
      </c>
      <c r="B841" s="165"/>
      <c r="C841" s="201"/>
      <c r="D841" s="202"/>
    </row>
    <row r="842" ht="14.25" spans="1:4">
      <c r="A842" s="208" t="s">
        <v>143</v>
      </c>
      <c r="B842" s="165"/>
      <c r="C842" s="201"/>
      <c r="D842" s="202"/>
    </row>
    <row r="843" ht="14.25" spans="1:4">
      <c r="A843" s="208" t="s">
        <v>144</v>
      </c>
      <c r="B843" s="165"/>
      <c r="C843" s="201"/>
      <c r="D843" s="202"/>
    </row>
    <row r="844" ht="14.25" spans="1:4">
      <c r="A844" s="208" t="s">
        <v>786</v>
      </c>
      <c r="B844" s="165"/>
      <c r="C844" s="201"/>
      <c r="D844" s="202"/>
    </row>
    <row r="845" ht="14.25" spans="1:4">
      <c r="A845" s="208" t="s">
        <v>787</v>
      </c>
      <c r="B845" s="165"/>
      <c r="C845" s="201"/>
      <c r="D845" s="202"/>
    </row>
    <row r="846" ht="14.25" spans="1:4">
      <c r="A846" s="208" t="s">
        <v>788</v>
      </c>
      <c r="B846" s="165"/>
      <c r="C846" s="201"/>
      <c r="D846" s="202"/>
    </row>
    <row r="847" ht="14.25" spans="1:4">
      <c r="A847" s="208" t="s">
        <v>789</v>
      </c>
      <c r="B847" s="165"/>
      <c r="C847" s="201"/>
      <c r="D847" s="202"/>
    </row>
    <row r="848" ht="14.25" spans="1:4">
      <c r="A848" s="208" t="s">
        <v>790</v>
      </c>
      <c r="B848" s="165"/>
      <c r="C848" s="201"/>
      <c r="D848" s="202"/>
    </row>
    <row r="849" ht="14.25" spans="1:4">
      <c r="A849" s="208" t="s">
        <v>791</v>
      </c>
      <c r="B849" s="165"/>
      <c r="C849" s="201"/>
      <c r="D849" s="202"/>
    </row>
    <row r="850" ht="14.25" spans="1:4">
      <c r="A850" s="208" t="s">
        <v>792</v>
      </c>
      <c r="B850" s="165"/>
      <c r="C850" s="201"/>
      <c r="D850" s="202"/>
    </row>
    <row r="851" ht="14.25" spans="1:4">
      <c r="A851" s="208" t="s">
        <v>185</v>
      </c>
      <c r="B851" s="165"/>
      <c r="C851" s="201"/>
      <c r="D851" s="202"/>
    </row>
    <row r="852" ht="14.25" spans="1:4">
      <c r="A852" s="208" t="s">
        <v>793</v>
      </c>
      <c r="B852" s="165"/>
      <c r="C852" s="201"/>
      <c r="D852" s="202"/>
    </row>
    <row r="853" ht="14.25" spans="1:4">
      <c r="A853" s="208" t="s">
        <v>151</v>
      </c>
      <c r="B853" s="165"/>
      <c r="C853" s="201"/>
      <c r="D853" s="202"/>
    </row>
    <row r="854" ht="14.25" spans="1:4">
      <c r="A854" s="208" t="s">
        <v>794</v>
      </c>
      <c r="B854" s="165"/>
      <c r="C854" s="201"/>
      <c r="D854" s="202"/>
    </row>
    <row r="855" ht="14.25" spans="1:4">
      <c r="A855" s="208" t="s">
        <v>795</v>
      </c>
      <c r="B855" s="165"/>
      <c r="C855" s="201"/>
      <c r="D855" s="202"/>
    </row>
    <row r="856" ht="14.25" spans="1:4">
      <c r="A856" s="209" t="s">
        <v>796</v>
      </c>
      <c r="B856" s="165"/>
      <c r="C856" s="201"/>
      <c r="D856" s="202"/>
    </row>
    <row r="857" ht="14.25" spans="1:4">
      <c r="A857" s="210" t="s">
        <v>797</v>
      </c>
      <c r="B857" s="165">
        <v>3745</v>
      </c>
      <c r="C857" s="201">
        <v>1650</v>
      </c>
      <c r="D857" s="202">
        <f>(C857-B857)/B857</f>
        <v>-0.559412550066756</v>
      </c>
    </row>
    <row r="858" ht="14.25" spans="1:4">
      <c r="A858" s="208" t="s">
        <v>798</v>
      </c>
      <c r="B858" s="165">
        <v>626</v>
      </c>
      <c r="C858" s="201">
        <v>714</v>
      </c>
      <c r="D858" s="202">
        <f>(C858-B858)/B858</f>
        <v>0.140575079872204</v>
      </c>
    </row>
    <row r="859" ht="14.25" spans="1:4">
      <c r="A859" s="208" t="s">
        <v>799</v>
      </c>
      <c r="B859" s="165">
        <v>553</v>
      </c>
      <c r="C859" s="201">
        <v>604</v>
      </c>
      <c r="D859" s="202">
        <f>(C859-B859)/B859</f>
        <v>0.0922242314647378</v>
      </c>
    </row>
    <row r="860" ht="14.25" spans="1:4">
      <c r="A860" s="208" t="s">
        <v>800</v>
      </c>
      <c r="B860" s="165"/>
      <c r="C860" s="201"/>
      <c r="D860" s="202"/>
    </row>
    <row r="861" ht="14.25" spans="1:4">
      <c r="A861" s="204" t="s">
        <v>801</v>
      </c>
      <c r="B861" s="165"/>
      <c r="C861" s="201"/>
      <c r="D861" s="202"/>
    </row>
    <row r="862" ht="14.25" spans="1:4">
      <c r="A862" s="208" t="s">
        <v>802</v>
      </c>
      <c r="B862" s="165">
        <v>73</v>
      </c>
      <c r="C862" s="201">
        <v>110</v>
      </c>
      <c r="D862" s="202">
        <f>(C862-B862)/B862</f>
        <v>0.506849315068493</v>
      </c>
    </row>
    <row r="863" ht="14.25" spans="1:4">
      <c r="A863" s="208" t="s">
        <v>803</v>
      </c>
      <c r="B863" s="165"/>
      <c r="C863" s="201"/>
      <c r="D863" s="202"/>
    </row>
    <row r="864" ht="14.25" spans="1:4">
      <c r="A864" s="208" t="s">
        <v>804</v>
      </c>
      <c r="B864" s="165"/>
      <c r="C864" s="201"/>
      <c r="D864" s="202"/>
    </row>
    <row r="865" ht="14.25" spans="1:4">
      <c r="A865" s="208" t="s">
        <v>805</v>
      </c>
      <c r="B865" s="165"/>
      <c r="C865" s="201"/>
      <c r="D865" s="202"/>
    </row>
    <row r="866" ht="14.25" spans="1:4">
      <c r="A866" s="208" t="s">
        <v>806</v>
      </c>
      <c r="B866" s="165"/>
      <c r="C866" s="201"/>
      <c r="D866" s="202"/>
    </row>
    <row r="867" ht="14.25" spans="1:4">
      <c r="A867" s="208" t="s">
        <v>807</v>
      </c>
      <c r="B867" s="165"/>
      <c r="C867" s="201"/>
      <c r="D867" s="202"/>
    </row>
    <row r="868" ht="14.25" spans="1:4">
      <c r="A868" s="208" t="s">
        <v>808</v>
      </c>
      <c r="B868" s="165"/>
      <c r="C868" s="201"/>
      <c r="D868" s="202"/>
    </row>
    <row r="869" ht="14.25" spans="1:4">
      <c r="A869" s="208" t="s">
        <v>809</v>
      </c>
      <c r="B869" s="165"/>
      <c r="C869" s="201"/>
      <c r="D869" s="202"/>
    </row>
    <row r="870" ht="14.25" spans="1:4">
      <c r="A870" s="208" t="s">
        <v>810</v>
      </c>
      <c r="B870" s="165">
        <v>76</v>
      </c>
      <c r="C870" s="201">
        <v>125</v>
      </c>
      <c r="D870" s="202">
        <f>(C870-B870)/B870</f>
        <v>0.644736842105263</v>
      </c>
    </row>
    <row r="871" ht="14.25" spans="1:4">
      <c r="A871" s="209" t="s">
        <v>811</v>
      </c>
      <c r="B871" s="165">
        <v>76</v>
      </c>
      <c r="C871" s="201">
        <v>125</v>
      </c>
      <c r="D871" s="202">
        <f>(C871-B871)/B871</f>
        <v>0.644736842105263</v>
      </c>
    </row>
    <row r="872" ht="14.25" spans="1:4">
      <c r="A872" s="208" t="s">
        <v>812</v>
      </c>
      <c r="B872" s="165">
        <v>2764</v>
      </c>
      <c r="C872" s="201">
        <v>150</v>
      </c>
      <c r="D872" s="202">
        <f>(C872-B872)/B872</f>
        <v>-0.945730824891462</v>
      </c>
    </row>
    <row r="873" ht="14.25" spans="1:4">
      <c r="A873" s="208" t="s">
        <v>813</v>
      </c>
      <c r="B873" s="165">
        <v>2517</v>
      </c>
      <c r="C873" s="201">
        <v>150</v>
      </c>
      <c r="D873" s="202">
        <f>(C873-B873)/B873</f>
        <v>-0.940405244338498</v>
      </c>
    </row>
    <row r="874" ht="14.25" spans="1:4">
      <c r="A874" s="208" t="s">
        <v>814</v>
      </c>
      <c r="B874" s="165">
        <v>247</v>
      </c>
      <c r="C874" s="201"/>
      <c r="D874" s="202">
        <f>(C874-B874)/B874</f>
        <v>-1</v>
      </c>
    </row>
    <row r="875" ht="14.25" spans="1:4">
      <c r="A875" s="208" t="s">
        <v>815</v>
      </c>
      <c r="B875" s="165"/>
      <c r="C875" s="201">
        <v>527</v>
      </c>
      <c r="D875" s="202"/>
    </row>
    <row r="876" ht="14.25" spans="1:4">
      <c r="A876" s="208" t="s">
        <v>816</v>
      </c>
      <c r="B876" s="165"/>
      <c r="C876" s="201">
        <v>527</v>
      </c>
      <c r="D876" s="202"/>
    </row>
    <row r="877" ht="14.25" spans="1:4">
      <c r="A877" s="208" t="s">
        <v>817</v>
      </c>
      <c r="B877" s="165"/>
      <c r="C877" s="201"/>
      <c r="D877" s="202"/>
    </row>
    <row r="878" ht="14.25" spans="1:4">
      <c r="A878" s="208" t="s">
        <v>818</v>
      </c>
      <c r="B878" s="165"/>
      <c r="C878" s="201"/>
      <c r="D878" s="202"/>
    </row>
    <row r="879" ht="14.25" spans="1:4">
      <c r="A879" s="208" t="s">
        <v>819</v>
      </c>
      <c r="B879" s="165">
        <v>279</v>
      </c>
      <c r="C879" s="201">
        <v>134</v>
      </c>
      <c r="D879" s="202">
        <f>(C879-B879)/B879</f>
        <v>-0.519713261648746</v>
      </c>
    </row>
    <row r="880" ht="14.25" spans="1:4">
      <c r="A880" s="208" t="s">
        <v>820</v>
      </c>
      <c r="B880" s="165">
        <v>279</v>
      </c>
      <c r="C880" s="201">
        <v>134</v>
      </c>
      <c r="D880" s="202">
        <f>(C880-B880)/B880</f>
        <v>-0.519713261648746</v>
      </c>
    </row>
    <row r="881" ht="14.25" spans="1:4">
      <c r="A881" s="210" t="s">
        <v>821</v>
      </c>
      <c r="B881" s="165">
        <v>30900</v>
      </c>
      <c r="C881" s="201">
        <v>24127</v>
      </c>
      <c r="D881" s="202">
        <f>(C881-B881)/B881</f>
        <v>-0.219190938511327</v>
      </c>
    </row>
    <row r="882" ht="14.25" spans="1:4">
      <c r="A882" s="208" t="s">
        <v>822</v>
      </c>
      <c r="B882" s="165">
        <v>7306</v>
      </c>
      <c r="C882" s="201">
        <v>8008</v>
      </c>
      <c r="D882" s="202">
        <f>(C882-B882)/B882</f>
        <v>0.096085409252669</v>
      </c>
    </row>
    <row r="883" ht="14.25" spans="1:4">
      <c r="A883" s="208" t="s">
        <v>799</v>
      </c>
      <c r="B883" s="165">
        <v>271</v>
      </c>
      <c r="C883" s="201">
        <v>2007</v>
      </c>
      <c r="D883" s="202">
        <f>(C883-B883)/B883</f>
        <v>6.40590405904059</v>
      </c>
    </row>
    <row r="884" ht="14.25" spans="1:4">
      <c r="A884" s="204" t="s">
        <v>800</v>
      </c>
      <c r="B884" s="165"/>
      <c r="C884" s="201"/>
      <c r="D884" s="202"/>
    </row>
    <row r="885" ht="14.25" spans="1:4">
      <c r="A885" s="204" t="s">
        <v>801</v>
      </c>
      <c r="B885" s="165"/>
      <c r="C885" s="201"/>
      <c r="D885" s="202"/>
    </row>
    <row r="886" ht="14.25" spans="1:4">
      <c r="A886" s="208" t="s">
        <v>823</v>
      </c>
      <c r="B886" s="165">
        <v>2290</v>
      </c>
      <c r="C886" s="201">
        <v>92</v>
      </c>
      <c r="D886" s="202">
        <f>(C886-B886)/B886</f>
        <v>-0.959825327510917</v>
      </c>
    </row>
    <row r="887" ht="14.25" spans="1:4">
      <c r="A887" s="208" t="s">
        <v>824</v>
      </c>
      <c r="B887" s="165">
        <v>1086</v>
      </c>
      <c r="C887" s="201">
        <v>678</v>
      </c>
      <c r="D887" s="202">
        <f>(C887-B887)/B887</f>
        <v>-0.375690607734807</v>
      </c>
    </row>
    <row r="888" ht="14.25" spans="1:4">
      <c r="A888" s="208" t="s">
        <v>825</v>
      </c>
      <c r="B888" s="165">
        <v>1312</v>
      </c>
      <c r="C888" s="201">
        <v>2</v>
      </c>
      <c r="D888" s="202">
        <f>(C888-B888)/B888</f>
        <v>-0.998475609756098</v>
      </c>
    </row>
    <row r="889" ht="14.25" spans="1:4">
      <c r="A889" s="208" t="s">
        <v>826</v>
      </c>
      <c r="B889" s="165">
        <v>17</v>
      </c>
      <c r="C889" s="201">
        <v>45</v>
      </c>
      <c r="D889" s="202">
        <f>(C889-B889)/B889</f>
        <v>1.64705882352941</v>
      </c>
    </row>
    <row r="890" ht="14.25" spans="1:4">
      <c r="A890" s="211" t="s">
        <v>827</v>
      </c>
      <c r="B890" s="165">
        <v>-13</v>
      </c>
      <c r="C890" s="201">
        <v>10</v>
      </c>
      <c r="D890" s="202">
        <f>(C890-B890)/B890</f>
        <v>-1.76923076923077</v>
      </c>
    </row>
    <row r="891" ht="14.25" spans="1:4">
      <c r="A891" s="211" t="s">
        <v>828</v>
      </c>
      <c r="B891" s="165"/>
      <c r="C891" s="201"/>
      <c r="D891" s="202"/>
    </row>
    <row r="892" ht="14.25" spans="1:4">
      <c r="A892" s="204" t="s">
        <v>829</v>
      </c>
      <c r="B892" s="165">
        <v>37</v>
      </c>
      <c r="C892" s="201">
        <v>2</v>
      </c>
      <c r="D892" s="202">
        <f>(C892-B892)/B892</f>
        <v>-0.945945945945946</v>
      </c>
    </row>
    <row r="893" ht="14.25" spans="1:4">
      <c r="A893" s="208" t="s">
        <v>830</v>
      </c>
      <c r="B893" s="165">
        <v>-191</v>
      </c>
      <c r="C893" s="201"/>
      <c r="D893" s="202">
        <f>(C893-B893)/B893</f>
        <v>-1</v>
      </c>
    </row>
    <row r="894" ht="14.25" spans="1:4">
      <c r="A894" s="208" t="s">
        <v>831</v>
      </c>
      <c r="B894" s="165"/>
      <c r="C894" s="201"/>
      <c r="D894" s="202"/>
    </row>
    <row r="895" ht="14.25" spans="1:4">
      <c r="A895" s="208" t="s">
        <v>832</v>
      </c>
      <c r="B895" s="165">
        <v>10</v>
      </c>
      <c r="C895" s="201">
        <v>95</v>
      </c>
      <c r="D895" s="202">
        <f>(C895-B895)/B895</f>
        <v>8.5</v>
      </c>
    </row>
    <row r="896" ht="14.25" spans="1:4">
      <c r="A896" s="211" t="s">
        <v>833</v>
      </c>
      <c r="B896" s="165"/>
      <c r="C896" s="201"/>
      <c r="D896" s="202"/>
    </row>
    <row r="897" ht="14.25" spans="1:4">
      <c r="A897" s="211" t="s">
        <v>834</v>
      </c>
      <c r="B897" s="165"/>
      <c r="C897" s="201"/>
      <c r="D897" s="202"/>
    </row>
    <row r="898" ht="14.25" spans="1:4">
      <c r="A898" s="208" t="s">
        <v>835</v>
      </c>
      <c r="B898" s="165">
        <v>418</v>
      </c>
      <c r="C898" s="201">
        <v>3037</v>
      </c>
      <c r="D898" s="202">
        <f>(C898-B898)/B898</f>
        <v>6.26555023923445</v>
      </c>
    </row>
    <row r="899" ht="14.25" spans="1:4">
      <c r="A899" s="208" t="s">
        <v>836</v>
      </c>
      <c r="B899" s="165">
        <v>514</v>
      </c>
      <c r="C899" s="201"/>
      <c r="D899" s="202">
        <f>(C899-B899)/B899</f>
        <v>-1</v>
      </c>
    </row>
    <row r="900" ht="14.25" spans="1:4">
      <c r="A900" s="208" t="s">
        <v>837</v>
      </c>
      <c r="B900" s="165"/>
      <c r="C900" s="201"/>
      <c r="D900" s="202"/>
    </row>
    <row r="901" ht="14.25" spans="1:4">
      <c r="A901" s="211" t="s">
        <v>838</v>
      </c>
      <c r="B901" s="165">
        <v>168</v>
      </c>
      <c r="C901" s="201"/>
      <c r="D901" s="202">
        <f>(C901-B901)/B901</f>
        <v>-1</v>
      </c>
    </row>
    <row r="902" ht="14.25" spans="1:4">
      <c r="A902" s="211" t="s">
        <v>839</v>
      </c>
      <c r="B902" s="165"/>
      <c r="C902" s="201"/>
      <c r="D902" s="202"/>
    </row>
    <row r="903" ht="14.25" spans="1:4">
      <c r="A903" s="208" t="s">
        <v>840</v>
      </c>
      <c r="B903" s="165">
        <v>1149</v>
      </c>
      <c r="C903" s="201"/>
      <c r="D903" s="202">
        <f>(C903-B903)/B903</f>
        <v>-1</v>
      </c>
    </row>
    <row r="904" ht="14.25" spans="1:4">
      <c r="A904" s="211" t="s">
        <v>841</v>
      </c>
      <c r="B904" s="165"/>
      <c r="C904" s="201"/>
      <c r="D904" s="202"/>
    </row>
    <row r="905" ht="14.25" spans="1:4">
      <c r="A905" s="208" t="s">
        <v>842</v>
      </c>
      <c r="B905" s="165">
        <v>22</v>
      </c>
      <c r="C905" s="201">
        <v>99</v>
      </c>
      <c r="D905" s="202">
        <f>(C905-B905)/B905</f>
        <v>3.5</v>
      </c>
    </row>
    <row r="906" ht="14.25" spans="1:4">
      <c r="A906" s="208" t="s">
        <v>843</v>
      </c>
      <c r="B906" s="165">
        <v>216</v>
      </c>
      <c r="C906" s="201">
        <v>1941</v>
      </c>
      <c r="D906" s="202">
        <f>(C906-B906)/B906</f>
        <v>7.98611111111111</v>
      </c>
    </row>
    <row r="907" ht="14.25" spans="1:4">
      <c r="A907" s="208" t="s">
        <v>844</v>
      </c>
      <c r="B907" s="165">
        <v>2286</v>
      </c>
      <c r="C907" s="201">
        <v>4598</v>
      </c>
      <c r="D907" s="202">
        <f>(C907-B907)/B907</f>
        <v>1.01137357830271</v>
      </c>
    </row>
    <row r="908" ht="14.25" spans="1:4">
      <c r="A908" s="211" t="s">
        <v>799</v>
      </c>
      <c r="B908" s="165">
        <v>544</v>
      </c>
      <c r="C908" s="201">
        <v>671</v>
      </c>
      <c r="D908" s="202">
        <f>(C908-B908)/B908</f>
        <v>0.233455882352941</v>
      </c>
    </row>
    <row r="909" ht="14.25" spans="1:4">
      <c r="A909" s="211" t="s">
        <v>800</v>
      </c>
      <c r="B909" s="165"/>
      <c r="C909" s="201"/>
      <c r="D909" s="202"/>
    </row>
    <row r="910" ht="14.25" spans="1:4">
      <c r="A910" s="208" t="s">
        <v>801</v>
      </c>
      <c r="B910" s="165"/>
      <c r="C910" s="201"/>
      <c r="D910" s="202"/>
    </row>
    <row r="911" ht="14.25" spans="1:4">
      <c r="A911" s="208" t="s">
        <v>845</v>
      </c>
      <c r="B911" s="165">
        <v>462</v>
      </c>
      <c r="C911" s="201">
        <v>611</v>
      </c>
      <c r="D911" s="202">
        <f>(C911-B911)/B911</f>
        <v>0.322510822510823</v>
      </c>
    </row>
    <row r="912" ht="14.25" spans="1:4">
      <c r="A912" s="208" t="s">
        <v>846</v>
      </c>
      <c r="B912" s="165">
        <v>185</v>
      </c>
      <c r="C912" s="201"/>
      <c r="D912" s="202">
        <f>(C912-B912)/B912</f>
        <v>-1</v>
      </c>
    </row>
    <row r="913" ht="14.25" spans="1:4">
      <c r="A913" s="208" t="s">
        <v>847</v>
      </c>
      <c r="B913" s="165"/>
      <c r="C913" s="201"/>
      <c r="D913" s="202"/>
    </row>
    <row r="914" ht="14.25" spans="1:4">
      <c r="A914" s="208" t="s">
        <v>848</v>
      </c>
      <c r="B914" s="165">
        <v>16</v>
      </c>
      <c r="C914" s="201">
        <v>2918</v>
      </c>
      <c r="D914" s="202">
        <f>(C914-B914)/B914</f>
        <v>181.375</v>
      </c>
    </row>
    <row r="915" ht="14.25" spans="1:4">
      <c r="A915" s="208" t="s">
        <v>849</v>
      </c>
      <c r="B915" s="165"/>
      <c r="C915" s="201"/>
      <c r="D915" s="202"/>
    </row>
    <row r="916" ht="14.25" spans="1:4">
      <c r="A916" s="208" t="s">
        <v>850</v>
      </c>
      <c r="B916" s="165">
        <v>497</v>
      </c>
      <c r="C916" s="201"/>
      <c r="D916" s="202">
        <f>(C916-B916)/B916</f>
        <v>-1</v>
      </c>
    </row>
    <row r="917" ht="14.25" spans="1:4">
      <c r="A917" s="208" t="s">
        <v>851</v>
      </c>
      <c r="B917" s="165"/>
      <c r="C917" s="201"/>
      <c r="D917" s="202"/>
    </row>
    <row r="918" ht="14.25" spans="1:4">
      <c r="A918" s="208" t="s">
        <v>852</v>
      </c>
      <c r="B918" s="165">
        <v>-1</v>
      </c>
      <c r="C918" s="201"/>
      <c r="D918" s="202">
        <f>(C918-B918)/B918</f>
        <v>-1</v>
      </c>
    </row>
    <row r="919" ht="14.25" spans="1:4">
      <c r="A919" s="208" t="s">
        <v>853</v>
      </c>
      <c r="B919" s="165"/>
      <c r="C919" s="201"/>
      <c r="D919" s="202"/>
    </row>
    <row r="920" ht="14.25" spans="1:4">
      <c r="A920" s="208" t="s">
        <v>854</v>
      </c>
      <c r="B920" s="165">
        <v>67</v>
      </c>
      <c r="C920" s="201"/>
      <c r="D920" s="202">
        <f>(C920-B920)/B920</f>
        <v>-1</v>
      </c>
    </row>
    <row r="921" ht="14.25" spans="1:4">
      <c r="A921" s="208" t="s">
        <v>855</v>
      </c>
      <c r="B921" s="165"/>
      <c r="C921" s="201"/>
      <c r="D921" s="202"/>
    </row>
    <row r="922" ht="14.25" spans="1:4">
      <c r="A922" s="208" t="s">
        <v>856</v>
      </c>
      <c r="B922" s="165">
        <v>-1</v>
      </c>
      <c r="C922" s="201"/>
      <c r="D922" s="202">
        <f>(C922-B922)/B922</f>
        <v>-1</v>
      </c>
    </row>
    <row r="923" ht="14.25" spans="1:4">
      <c r="A923" s="208" t="s">
        <v>857</v>
      </c>
      <c r="B923" s="165"/>
      <c r="C923" s="201"/>
      <c r="D923" s="202"/>
    </row>
    <row r="924" ht="14.25" spans="1:4">
      <c r="A924" s="208" t="s">
        <v>858</v>
      </c>
      <c r="B924" s="165"/>
      <c r="C924" s="201"/>
      <c r="D924" s="202"/>
    </row>
    <row r="925" ht="14.25" spans="1:4">
      <c r="A925" s="208" t="s">
        <v>859</v>
      </c>
      <c r="B925" s="165"/>
      <c r="C925" s="201"/>
      <c r="D925" s="202"/>
    </row>
    <row r="926" ht="14.25" spans="1:4">
      <c r="A926" s="208" t="s">
        <v>860</v>
      </c>
      <c r="B926" s="165">
        <v>140</v>
      </c>
      <c r="C926" s="201">
        <v>50</v>
      </c>
      <c r="D926" s="202">
        <f>(C926-B926)/B926</f>
        <v>-0.642857142857143</v>
      </c>
    </row>
    <row r="927" ht="14.25" spans="1:4">
      <c r="A927" s="208" t="s">
        <v>861</v>
      </c>
      <c r="B927" s="165"/>
      <c r="C927" s="201"/>
      <c r="D927" s="202"/>
    </row>
    <row r="928" ht="14.25" spans="1:4">
      <c r="A928" s="208" t="s">
        <v>862</v>
      </c>
      <c r="B928" s="165"/>
      <c r="C928" s="201"/>
      <c r="D928" s="202"/>
    </row>
    <row r="929" ht="14.25" spans="1:4">
      <c r="A929" s="208" t="s">
        <v>863</v>
      </c>
      <c r="B929" s="165"/>
      <c r="C929" s="201"/>
      <c r="D929" s="202"/>
    </row>
    <row r="930" ht="14.25" spans="1:4">
      <c r="A930" s="208" t="s">
        <v>864</v>
      </c>
      <c r="B930" s="165"/>
      <c r="C930" s="201"/>
      <c r="D930" s="202"/>
    </row>
    <row r="931" ht="14.25" spans="1:4">
      <c r="A931" s="208" t="s">
        <v>865</v>
      </c>
      <c r="B931" s="165">
        <v>50</v>
      </c>
      <c r="C931" s="201"/>
      <c r="D931" s="202">
        <f t="shared" ref="D931:D936" si="8">(C931-B931)/B931</f>
        <v>-1</v>
      </c>
    </row>
    <row r="932" ht="14.25" spans="1:4">
      <c r="A932" s="208" t="s">
        <v>866</v>
      </c>
      <c r="B932" s="165">
        <v>-12</v>
      </c>
      <c r="C932" s="201"/>
      <c r="D932" s="202">
        <f t="shared" si="8"/>
        <v>-1</v>
      </c>
    </row>
    <row r="933" ht="14.25" spans="1:4">
      <c r="A933" s="208" t="s">
        <v>867</v>
      </c>
      <c r="B933" s="165">
        <v>94</v>
      </c>
      <c r="C933" s="201"/>
      <c r="D933" s="202">
        <f t="shared" si="8"/>
        <v>-1</v>
      </c>
    </row>
    <row r="934" ht="14.25" spans="1:4">
      <c r="A934" s="208" t="s">
        <v>868</v>
      </c>
      <c r="B934" s="165">
        <v>245</v>
      </c>
      <c r="C934" s="201">
        <v>348</v>
      </c>
      <c r="D934" s="202">
        <f t="shared" si="8"/>
        <v>0.420408163265306</v>
      </c>
    </row>
    <row r="935" ht="14.25" spans="1:4">
      <c r="A935" s="208" t="s">
        <v>869</v>
      </c>
      <c r="B935" s="165">
        <v>3030</v>
      </c>
      <c r="C935" s="201">
        <v>2992</v>
      </c>
      <c r="D935" s="202">
        <f t="shared" si="8"/>
        <v>-0.0125412541254125</v>
      </c>
    </row>
    <row r="936" ht="14.25" spans="1:4">
      <c r="A936" s="208" t="s">
        <v>799</v>
      </c>
      <c r="B936" s="165">
        <v>276</v>
      </c>
      <c r="C936" s="201">
        <v>843</v>
      </c>
      <c r="D936" s="202">
        <f t="shared" si="8"/>
        <v>2.05434782608696</v>
      </c>
    </row>
    <row r="937" ht="14.25" spans="1:4">
      <c r="A937" s="204" t="s">
        <v>800</v>
      </c>
      <c r="B937" s="165"/>
      <c r="C937" s="201"/>
      <c r="D937" s="202"/>
    </row>
    <row r="938" ht="14.25" spans="1:4">
      <c r="A938" s="208" t="s">
        <v>801</v>
      </c>
      <c r="B938" s="165"/>
      <c r="C938" s="201"/>
      <c r="D938" s="202"/>
    </row>
    <row r="939" ht="14.25" spans="1:4">
      <c r="A939" s="208" t="s">
        <v>870</v>
      </c>
      <c r="B939" s="165">
        <v>413</v>
      </c>
      <c r="C939" s="201"/>
      <c r="D939" s="202">
        <f>(C939-B939)/B939</f>
        <v>-1</v>
      </c>
    </row>
    <row r="940" ht="14.25" spans="1:4">
      <c r="A940" s="208" t="s">
        <v>871</v>
      </c>
      <c r="B940" s="165">
        <v>237</v>
      </c>
      <c r="C940" s="201">
        <v>32</v>
      </c>
      <c r="D940" s="202">
        <f>(C940-B940)/B940</f>
        <v>-0.864978902953586</v>
      </c>
    </row>
    <row r="941" ht="14.25" spans="1:4">
      <c r="A941" s="208" t="s">
        <v>872</v>
      </c>
      <c r="B941" s="165"/>
      <c r="C941" s="201">
        <v>160</v>
      </c>
      <c r="D941" s="202"/>
    </row>
    <row r="942" ht="14.25" spans="1:4">
      <c r="A942" s="208" t="s">
        <v>873</v>
      </c>
      <c r="B942" s="165"/>
      <c r="C942" s="201"/>
      <c r="D942" s="202"/>
    </row>
    <row r="943" ht="14.25" spans="1:4">
      <c r="A943" s="208" t="s">
        <v>874</v>
      </c>
      <c r="B943" s="165"/>
      <c r="C943" s="201">
        <v>2</v>
      </c>
      <c r="D943" s="202"/>
    </row>
    <row r="944" ht="14.25" spans="1:4">
      <c r="A944" s="208" t="s">
        <v>875</v>
      </c>
      <c r="B944" s="165"/>
      <c r="C944" s="201"/>
      <c r="D944" s="202"/>
    </row>
    <row r="945" ht="14.25" spans="1:4">
      <c r="A945" s="208" t="s">
        <v>876</v>
      </c>
      <c r="B945" s="165">
        <v>25</v>
      </c>
      <c r="C945" s="201">
        <v>10</v>
      </c>
      <c r="D945" s="202">
        <f>(C945-B945)/B945</f>
        <v>-0.6</v>
      </c>
    </row>
    <row r="946" ht="14.25" spans="1:4">
      <c r="A946" s="208" t="s">
        <v>877</v>
      </c>
      <c r="B946" s="165"/>
      <c r="C946" s="201"/>
      <c r="D946" s="202"/>
    </row>
    <row r="947" ht="14.25" spans="1:4">
      <c r="A947" s="208" t="s">
        <v>878</v>
      </c>
      <c r="B947" s="165">
        <v>-14</v>
      </c>
      <c r="C947" s="201"/>
      <c r="D947" s="202">
        <f>(C947-B947)/B947</f>
        <v>-1</v>
      </c>
    </row>
    <row r="948" ht="14.25" spans="1:4">
      <c r="A948" s="208" t="s">
        <v>879</v>
      </c>
      <c r="B948" s="165"/>
      <c r="C948" s="201"/>
      <c r="D948" s="202"/>
    </row>
    <row r="949" ht="14.25" spans="1:4">
      <c r="A949" s="208" t="s">
        <v>880</v>
      </c>
      <c r="B949" s="165">
        <v>43</v>
      </c>
      <c r="C949" s="201">
        <v>25</v>
      </c>
      <c r="D949" s="202">
        <f>(C949-B949)/B949</f>
        <v>-0.418604651162791</v>
      </c>
    </row>
    <row r="950" ht="14.25" spans="1:4">
      <c r="A950" s="208" t="s">
        <v>881</v>
      </c>
      <c r="B950" s="165"/>
      <c r="C950" s="201"/>
      <c r="D950" s="202"/>
    </row>
    <row r="951" ht="14.25" spans="1:4">
      <c r="A951" s="208" t="s">
        <v>882</v>
      </c>
      <c r="B951" s="165">
        <v>785</v>
      </c>
      <c r="C951" s="201">
        <v>1540</v>
      </c>
      <c r="D951" s="202">
        <f>(C951-B951)/B951</f>
        <v>0.961783439490446</v>
      </c>
    </row>
    <row r="952" ht="14.25" spans="1:4">
      <c r="A952" s="208" t="s">
        <v>883</v>
      </c>
      <c r="B952" s="165"/>
      <c r="C952" s="201"/>
      <c r="D952" s="202"/>
    </row>
    <row r="953" ht="14.25" spans="1:4">
      <c r="A953" s="208" t="s">
        <v>884</v>
      </c>
      <c r="B953" s="165"/>
      <c r="C953" s="201"/>
      <c r="D953" s="202"/>
    </row>
    <row r="954" ht="14.25" spans="1:4">
      <c r="A954" s="208" t="s">
        <v>885</v>
      </c>
      <c r="B954" s="165"/>
      <c r="C954" s="201">
        <v>126</v>
      </c>
      <c r="D954" s="202"/>
    </row>
    <row r="955" ht="14.25" spans="1:4">
      <c r="A955" s="208" t="s">
        <v>886</v>
      </c>
      <c r="B955" s="165">
        <v>333</v>
      </c>
      <c r="C955" s="201"/>
      <c r="D955" s="202">
        <f>(C955-B955)/B955</f>
        <v>-1</v>
      </c>
    </row>
    <row r="956" ht="14.25" spans="1:4">
      <c r="A956" s="208" t="s">
        <v>887</v>
      </c>
      <c r="B956" s="165"/>
      <c r="C956" s="201"/>
      <c r="D956" s="202"/>
    </row>
    <row r="957" ht="14.25" spans="1:4">
      <c r="A957" s="208" t="s">
        <v>888</v>
      </c>
      <c r="B957" s="165"/>
      <c r="C957" s="201"/>
      <c r="D957" s="202"/>
    </row>
    <row r="958" ht="14.25" spans="1:4">
      <c r="A958" s="208" t="s">
        <v>861</v>
      </c>
      <c r="B958" s="165"/>
      <c r="C958" s="201">
        <v>185</v>
      </c>
      <c r="D958" s="202"/>
    </row>
    <row r="959" ht="14.25" spans="1:4">
      <c r="A959" s="208" t="s">
        <v>889</v>
      </c>
      <c r="B959" s="201"/>
      <c r="C959" s="201"/>
      <c r="D959" s="202"/>
    </row>
    <row r="960" ht="14.25" spans="1:4">
      <c r="A960" s="208" t="s">
        <v>890</v>
      </c>
      <c r="B960" s="165">
        <v>902</v>
      </c>
      <c r="C960" s="201"/>
      <c r="D960" s="202">
        <f>(C960-B960)/B960</f>
        <v>-1</v>
      </c>
    </row>
    <row r="961" ht="14.25" spans="1:4">
      <c r="A961" s="208" t="s">
        <v>891</v>
      </c>
      <c r="B961" s="165">
        <v>30</v>
      </c>
      <c r="C961" s="201">
        <v>69</v>
      </c>
      <c r="D961" s="202">
        <f>(C961-B961)/B961</f>
        <v>1.3</v>
      </c>
    </row>
    <row r="962" ht="14.25" spans="1:4">
      <c r="A962" s="208" t="s">
        <v>892</v>
      </c>
      <c r="B962" s="165"/>
      <c r="C962" s="201"/>
      <c r="D962" s="202"/>
    </row>
    <row r="963" ht="14.25" spans="1:4">
      <c r="A963" s="208" t="s">
        <v>799</v>
      </c>
      <c r="B963" s="165"/>
      <c r="C963" s="201"/>
      <c r="D963" s="202"/>
    </row>
    <row r="964" ht="14.25" spans="1:4">
      <c r="A964" s="208" t="s">
        <v>800</v>
      </c>
      <c r="B964" s="165"/>
      <c r="C964" s="201"/>
      <c r="D964" s="202"/>
    </row>
    <row r="965" ht="14.25" spans="1:4">
      <c r="A965" s="208" t="s">
        <v>801</v>
      </c>
      <c r="B965" s="165"/>
      <c r="C965" s="201"/>
      <c r="D965" s="202"/>
    </row>
    <row r="966" ht="14.25" spans="1:4">
      <c r="A966" s="208" t="s">
        <v>893</v>
      </c>
      <c r="B966" s="165"/>
      <c r="C966" s="201"/>
      <c r="D966" s="202"/>
    </row>
    <row r="967" ht="14.25" spans="1:4">
      <c r="A967" s="208" t="s">
        <v>894</v>
      </c>
      <c r="B967" s="165"/>
      <c r="C967" s="201"/>
      <c r="D967" s="202"/>
    </row>
    <row r="968" ht="14.25" spans="1:4">
      <c r="A968" s="208" t="s">
        <v>895</v>
      </c>
      <c r="B968" s="165"/>
      <c r="C968" s="201"/>
      <c r="D968" s="202"/>
    </row>
    <row r="969" ht="14.25" spans="1:4">
      <c r="A969" s="208" t="s">
        <v>896</v>
      </c>
      <c r="B969" s="165"/>
      <c r="C969" s="201"/>
      <c r="D969" s="202"/>
    </row>
    <row r="970" ht="14.25" spans="1:4">
      <c r="A970" s="208" t="s">
        <v>897</v>
      </c>
      <c r="B970" s="165"/>
      <c r="C970" s="201"/>
      <c r="D970" s="202"/>
    </row>
    <row r="971" ht="14.25" spans="1:4">
      <c r="A971" s="208" t="s">
        <v>898</v>
      </c>
      <c r="B971" s="165"/>
      <c r="C971" s="201"/>
      <c r="D971" s="202"/>
    </row>
    <row r="972" ht="14.25" spans="1:4">
      <c r="A972" s="208" t="s">
        <v>899</v>
      </c>
      <c r="B972" s="165"/>
      <c r="C972" s="201"/>
      <c r="D972" s="202"/>
    </row>
    <row r="973" ht="14.25" spans="1:4">
      <c r="A973" s="208" t="s">
        <v>900</v>
      </c>
      <c r="B973" s="165">
        <v>15488</v>
      </c>
      <c r="C973" s="201">
        <v>5990</v>
      </c>
      <c r="D973" s="202">
        <f>(C973-B973)/B973</f>
        <v>-0.613248966942149</v>
      </c>
    </row>
    <row r="974" ht="14.25" spans="1:4">
      <c r="A974" s="204" t="s">
        <v>799</v>
      </c>
      <c r="B974" s="165">
        <v>108</v>
      </c>
      <c r="C974" s="201">
        <v>121</v>
      </c>
      <c r="D974" s="202">
        <f>(C974-B974)/B974</f>
        <v>0.12037037037037</v>
      </c>
    </row>
    <row r="975" ht="14.25" spans="1:4">
      <c r="A975" s="208" t="s">
        <v>800</v>
      </c>
      <c r="B975" s="165"/>
      <c r="C975" s="201"/>
      <c r="D975" s="202"/>
    </row>
    <row r="976" ht="14.25" spans="1:4">
      <c r="A976" s="208" t="s">
        <v>801</v>
      </c>
      <c r="B976" s="165"/>
      <c r="C976" s="201"/>
      <c r="D976" s="202"/>
    </row>
    <row r="977" ht="14.25" spans="1:4">
      <c r="A977" s="208" t="s">
        <v>901</v>
      </c>
      <c r="B977" s="165">
        <v>8347</v>
      </c>
      <c r="C977" s="201">
        <v>188</v>
      </c>
      <c r="D977" s="202">
        <f>(C977-B977)/B977</f>
        <v>-0.977476937821972</v>
      </c>
    </row>
    <row r="978" ht="14.25" spans="1:4">
      <c r="A978" s="208" t="s">
        <v>902</v>
      </c>
      <c r="B978" s="165">
        <v>2407</v>
      </c>
      <c r="C978" s="201">
        <v>735</v>
      </c>
      <c r="D978" s="202">
        <f>(C978-B978)/B978</f>
        <v>-0.694640631491483</v>
      </c>
    </row>
    <row r="979" ht="14.25" spans="1:4">
      <c r="A979" s="208" t="s">
        <v>903</v>
      </c>
      <c r="B979" s="165">
        <v>285</v>
      </c>
      <c r="C979" s="201">
        <v>252</v>
      </c>
      <c r="D979" s="202">
        <f>(C979-B979)/B979</f>
        <v>-0.115789473684211</v>
      </c>
    </row>
    <row r="980" ht="14.25" spans="1:4">
      <c r="A980" s="208" t="s">
        <v>904</v>
      </c>
      <c r="B980" s="165">
        <v>107</v>
      </c>
      <c r="C980" s="201"/>
      <c r="D980" s="202">
        <f>(C980-B980)/B980</f>
        <v>-1</v>
      </c>
    </row>
    <row r="981" ht="14.25" spans="1:4">
      <c r="A981" s="208" t="s">
        <v>905</v>
      </c>
      <c r="B981" s="165"/>
      <c r="C981" s="201"/>
      <c r="D981" s="202"/>
    </row>
    <row r="982" ht="14.25" spans="1:4">
      <c r="A982" s="208" t="s">
        <v>906</v>
      </c>
      <c r="B982" s="165"/>
      <c r="C982" s="201"/>
      <c r="D982" s="202"/>
    </row>
    <row r="983" ht="14.25" spans="1:4">
      <c r="A983" s="208" t="s">
        <v>907</v>
      </c>
      <c r="B983" s="165">
        <v>4234</v>
      </c>
      <c r="C983" s="201">
        <v>4694</v>
      </c>
      <c r="D983" s="202">
        <f>(C983-B983)/B983</f>
        <v>0.108644307982995</v>
      </c>
    </row>
    <row r="984" ht="14.25" spans="1:4">
      <c r="A984" s="208" t="s">
        <v>908</v>
      </c>
      <c r="B984" s="165">
        <v>132</v>
      </c>
      <c r="C984" s="201">
        <v>1075</v>
      </c>
      <c r="D984" s="202">
        <f>(C984-B984)/B984</f>
        <v>7.14393939393939</v>
      </c>
    </row>
    <row r="985" ht="14.25" spans="1:4">
      <c r="A985" s="208" t="s">
        <v>909</v>
      </c>
      <c r="B985" s="165">
        <v>-7</v>
      </c>
      <c r="C985" s="201"/>
      <c r="D985" s="202">
        <f>(C985-B985)/B985</f>
        <v>-1</v>
      </c>
    </row>
    <row r="986" ht="14.25" spans="1:4">
      <c r="A986" s="208" t="s">
        <v>910</v>
      </c>
      <c r="B986" s="165">
        <v>129</v>
      </c>
      <c r="C986" s="201">
        <v>1055</v>
      </c>
      <c r="D986" s="202">
        <f>(C986-B986)/B986</f>
        <v>7.17829457364341</v>
      </c>
    </row>
    <row r="987" ht="14.25" spans="1:4">
      <c r="A987" s="208" t="s">
        <v>911</v>
      </c>
      <c r="B987" s="165"/>
      <c r="C987" s="201"/>
      <c r="D987" s="202"/>
    </row>
    <row r="988" ht="14.25" spans="1:4">
      <c r="A988" s="208" t="s">
        <v>912</v>
      </c>
      <c r="B988" s="165">
        <v>10</v>
      </c>
      <c r="C988" s="201"/>
      <c r="D988" s="202">
        <f>(C988-B988)/B988</f>
        <v>-1</v>
      </c>
    </row>
    <row r="989" ht="14.25" spans="1:4">
      <c r="A989" s="208" t="s">
        <v>913</v>
      </c>
      <c r="B989" s="165"/>
      <c r="C989" s="201">
        <v>20</v>
      </c>
      <c r="D989" s="202"/>
    </row>
    <row r="990" ht="14.25" spans="1:4">
      <c r="A990" s="208" t="s">
        <v>914</v>
      </c>
      <c r="B990" s="165">
        <v>1033</v>
      </c>
      <c r="C990" s="201">
        <v>1343</v>
      </c>
      <c r="D990" s="202">
        <f>(C990-B990)/B990</f>
        <v>0.300096805421104</v>
      </c>
    </row>
    <row r="991" ht="14.25" spans="1:4">
      <c r="A991" s="208" t="s">
        <v>915</v>
      </c>
      <c r="B991" s="165">
        <v>996</v>
      </c>
      <c r="C991" s="201">
        <v>969</v>
      </c>
      <c r="D991" s="202">
        <f>(C991-B991)/B991</f>
        <v>-0.0271084337349398</v>
      </c>
    </row>
    <row r="992" ht="14.25" spans="1:4">
      <c r="A992" s="208" t="s">
        <v>916</v>
      </c>
      <c r="B992" s="165"/>
      <c r="C992" s="201">
        <v>197</v>
      </c>
      <c r="D992" s="202"/>
    </row>
    <row r="993" ht="14.25" spans="1:4">
      <c r="A993" s="208" t="s">
        <v>917</v>
      </c>
      <c r="B993" s="165">
        <v>-23</v>
      </c>
      <c r="C993" s="201">
        <v>166</v>
      </c>
      <c r="D993" s="202">
        <f>(C993-B993)/B993</f>
        <v>-8.21739130434783</v>
      </c>
    </row>
    <row r="994" ht="14.25" spans="1:4">
      <c r="A994" s="208" t="s">
        <v>918</v>
      </c>
      <c r="B994" s="165"/>
      <c r="C994" s="201"/>
      <c r="D994" s="202"/>
    </row>
    <row r="995" ht="14.25" spans="1:4">
      <c r="A995" s="208" t="s">
        <v>919</v>
      </c>
      <c r="B995" s="165"/>
      <c r="C995" s="201"/>
      <c r="D995" s="202"/>
    </row>
    <row r="996" ht="14.25" spans="1:4">
      <c r="A996" s="204" t="s">
        <v>920</v>
      </c>
      <c r="B996" s="165">
        <v>60</v>
      </c>
      <c r="C996" s="201">
        <v>11</v>
      </c>
      <c r="D996" s="202">
        <f t="shared" ref="D996:D1001" si="9">(C996-B996)/B996</f>
        <v>-0.816666666666667</v>
      </c>
    </row>
    <row r="997" ht="14.25" spans="1:4">
      <c r="A997" s="208" t="s">
        <v>921</v>
      </c>
      <c r="B997" s="165">
        <v>1623</v>
      </c>
      <c r="C997" s="201">
        <v>121</v>
      </c>
      <c r="D997" s="202">
        <f t="shared" si="9"/>
        <v>-0.925446703635243</v>
      </c>
    </row>
    <row r="998" ht="14.25" spans="1:4">
      <c r="A998" s="211" t="s">
        <v>922</v>
      </c>
      <c r="B998" s="165">
        <v>-3</v>
      </c>
      <c r="C998" s="201"/>
      <c r="D998" s="202">
        <f t="shared" si="9"/>
        <v>-1</v>
      </c>
    </row>
    <row r="999" ht="14.25" spans="1:4">
      <c r="A999" s="208" t="s">
        <v>923</v>
      </c>
      <c r="B999" s="165">
        <v>143</v>
      </c>
      <c r="C999" s="201"/>
      <c r="D999" s="202">
        <f t="shared" si="9"/>
        <v>-1</v>
      </c>
    </row>
    <row r="1000" ht="14.25" spans="1:4">
      <c r="A1000" s="208" t="s">
        <v>924</v>
      </c>
      <c r="B1000" s="165">
        <v>1038</v>
      </c>
      <c r="C1000" s="201">
        <v>121</v>
      </c>
      <c r="D1000" s="202">
        <f t="shared" si="9"/>
        <v>-0.883429672447014</v>
      </c>
    </row>
    <row r="1001" ht="14.25" spans="1:4">
      <c r="A1001" s="208" t="s">
        <v>925</v>
      </c>
      <c r="B1001" s="165">
        <v>449</v>
      </c>
      <c r="C1001" s="201"/>
      <c r="D1001" s="202">
        <f t="shared" si="9"/>
        <v>-1</v>
      </c>
    </row>
    <row r="1002" ht="14.25" spans="1:4">
      <c r="A1002" s="208" t="s">
        <v>926</v>
      </c>
      <c r="B1002" s="165"/>
      <c r="C1002" s="201"/>
      <c r="D1002" s="202"/>
    </row>
    <row r="1003" ht="14.25" spans="1:4">
      <c r="A1003" s="208" t="s">
        <v>927</v>
      </c>
      <c r="B1003" s="165">
        <v>-4</v>
      </c>
      <c r="C1003" s="201"/>
      <c r="D1003" s="202">
        <f>(C1003-B1003)/B1003</f>
        <v>-1</v>
      </c>
    </row>
    <row r="1004" ht="14.25" spans="1:4">
      <c r="A1004" s="204" t="s">
        <v>928</v>
      </c>
      <c r="B1004" s="165"/>
      <c r="C1004" s="201"/>
      <c r="D1004" s="202"/>
    </row>
    <row r="1005" ht="14.25" spans="1:4">
      <c r="A1005" s="204" t="s">
        <v>929</v>
      </c>
      <c r="B1005" s="165"/>
      <c r="C1005" s="201"/>
      <c r="D1005" s="202"/>
    </row>
    <row r="1006" ht="14.25" spans="1:4">
      <c r="A1006" s="204" t="s">
        <v>930</v>
      </c>
      <c r="B1006" s="165"/>
      <c r="C1006" s="201"/>
      <c r="D1006" s="202"/>
    </row>
    <row r="1007" ht="14.25" spans="1:4">
      <c r="A1007" s="204" t="s">
        <v>931</v>
      </c>
      <c r="B1007" s="165"/>
      <c r="C1007" s="201"/>
      <c r="D1007" s="202"/>
    </row>
    <row r="1008" ht="14.25" spans="1:4">
      <c r="A1008" s="211" t="s">
        <v>932</v>
      </c>
      <c r="B1008" s="165">
        <v>2</v>
      </c>
      <c r="C1008" s="201"/>
      <c r="D1008" s="202">
        <f>(C1008-B1008)/B1008</f>
        <v>-1</v>
      </c>
    </row>
    <row r="1009" ht="14.25" spans="1:4">
      <c r="A1009" s="211" t="s">
        <v>933</v>
      </c>
      <c r="B1009" s="165"/>
      <c r="C1009" s="201"/>
      <c r="D1009" s="202"/>
    </row>
    <row r="1010" ht="14.25" spans="1:4">
      <c r="A1010" s="211" t="s">
        <v>934</v>
      </c>
      <c r="B1010" s="165">
        <v>2</v>
      </c>
      <c r="C1010" s="201"/>
      <c r="D1010" s="202">
        <f>(C1010-B1010)/B1010</f>
        <v>-1</v>
      </c>
    </row>
    <row r="1011" ht="14.25" spans="1:4">
      <c r="A1011" s="213" t="s">
        <v>935</v>
      </c>
      <c r="B1011" s="165">
        <v>828</v>
      </c>
      <c r="C1011" s="201">
        <v>788</v>
      </c>
      <c r="D1011" s="202">
        <f>(C1011-B1011)/B1011</f>
        <v>-0.0483091787439614</v>
      </c>
    </row>
    <row r="1012" ht="14.25" spans="1:4">
      <c r="A1012" s="208" t="s">
        <v>936</v>
      </c>
      <c r="B1012" s="165">
        <v>726</v>
      </c>
      <c r="C1012" s="201">
        <v>788</v>
      </c>
      <c r="D1012" s="202">
        <f>(C1012-B1012)/B1012</f>
        <v>0.0853994490358127</v>
      </c>
    </row>
    <row r="1013" ht="14.25" spans="1:4">
      <c r="A1013" s="208" t="s">
        <v>799</v>
      </c>
      <c r="B1013" s="165">
        <v>284</v>
      </c>
      <c r="C1013" s="201">
        <v>339</v>
      </c>
      <c r="D1013" s="202">
        <f>(C1013-B1013)/B1013</f>
        <v>0.193661971830986</v>
      </c>
    </row>
    <row r="1014" ht="14.25" spans="1:4">
      <c r="A1014" s="208" t="s">
        <v>800</v>
      </c>
      <c r="B1014" s="165"/>
      <c r="C1014" s="201"/>
      <c r="D1014" s="202"/>
    </row>
    <row r="1015" ht="14.25" spans="1:4">
      <c r="A1015" s="208" t="s">
        <v>801</v>
      </c>
      <c r="B1015" s="165"/>
      <c r="C1015" s="201"/>
      <c r="D1015" s="202"/>
    </row>
    <row r="1016" ht="14.25" spans="1:4">
      <c r="A1016" s="208" t="s">
        <v>937</v>
      </c>
      <c r="B1016" s="165"/>
      <c r="C1016" s="201"/>
      <c r="D1016" s="202"/>
    </row>
    <row r="1017" ht="14.25" spans="1:4">
      <c r="A1017" s="208" t="s">
        <v>938</v>
      </c>
      <c r="B1017" s="165">
        <v>403</v>
      </c>
      <c r="C1017" s="201">
        <v>417</v>
      </c>
      <c r="D1017" s="202">
        <f>(C1017-B1017)/B1017</f>
        <v>0.0347394540942928</v>
      </c>
    </row>
    <row r="1018" ht="14.25" spans="1:4">
      <c r="A1018" s="208" t="s">
        <v>939</v>
      </c>
      <c r="B1018" s="165"/>
      <c r="C1018" s="201"/>
      <c r="D1018" s="202"/>
    </row>
    <row r="1019" ht="14.25" spans="1:4">
      <c r="A1019" s="208" t="s">
        <v>940</v>
      </c>
      <c r="B1019" s="165"/>
      <c r="C1019" s="201"/>
      <c r="D1019" s="202"/>
    </row>
    <row r="1020" ht="14.25" spans="1:4">
      <c r="A1020" s="208" t="s">
        <v>941</v>
      </c>
      <c r="B1020" s="165"/>
      <c r="C1020" s="201"/>
      <c r="D1020" s="202"/>
    </row>
    <row r="1021" ht="14.25" spans="1:4">
      <c r="A1021" s="208" t="s">
        <v>942</v>
      </c>
      <c r="B1021" s="165"/>
      <c r="C1021" s="201">
        <v>32</v>
      </c>
      <c r="D1021" s="202"/>
    </row>
    <row r="1022" ht="14.25" spans="1:4">
      <c r="A1022" s="208" t="s">
        <v>943</v>
      </c>
      <c r="B1022" s="165"/>
      <c r="C1022" s="201"/>
      <c r="D1022" s="202"/>
    </row>
    <row r="1023" ht="14.25" spans="1:4">
      <c r="A1023" s="208" t="s">
        <v>944</v>
      </c>
      <c r="B1023" s="165">
        <v>135</v>
      </c>
      <c r="C1023" s="201"/>
      <c r="D1023" s="202">
        <f>(C1023-B1023)/B1023</f>
        <v>-1</v>
      </c>
    </row>
    <row r="1024" ht="14.25" spans="1:4">
      <c r="A1024" s="208" t="s">
        <v>945</v>
      </c>
      <c r="B1024" s="165"/>
      <c r="C1024" s="201"/>
      <c r="D1024" s="202"/>
    </row>
    <row r="1025" ht="14.25" spans="1:4">
      <c r="A1025" s="208" t="s">
        <v>946</v>
      </c>
      <c r="B1025" s="165"/>
      <c r="C1025" s="201"/>
      <c r="D1025" s="202"/>
    </row>
    <row r="1026" ht="14.25" spans="1:4">
      <c r="A1026" s="208" t="s">
        <v>947</v>
      </c>
      <c r="B1026" s="165"/>
      <c r="C1026" s="201"/>
      <c r="D1026" s="202"/>
    </row>
    <row r="1027" ht="14.25" spans="1:4">
      <c r="A1027" s="208" t="s">
        <v>948</v>
      </c>
      <c r="B1027" s="165"/>
      <c r="C1027" s="201"/>
      <c r="D1027" s="202"/>
    </row>
    <row r="1028" ht="14.25" spans="1:4">
      <c r="A1028" s="208" t="s">
        <v>949</v>
      </c>
      <c r="B1028" s="165"/>
      <c r="C1028" s="201"/>
      <c r="D1028" s="202"/>
    </row>
    <row r="1029" ht="14.25" spans="1:4">
      <c r="A1029" s="208" t="s">
        <v>950</v>
      </c>
      <c r="B1029" s="165"/>
      <c r="C1029" s="201"/>
      <c r="D1029" s="202"/>
    </row>
    <row r="1030" ht="14.25" spans="1:4">
      <c r="A1030" s="208" t="s">
        <v>951</v>
      </c>
      <c r="B1030" s="165"/>
      <c r="C1030" s="201"/>
      <c r="D1030" s="202"/>
    </row>
    <row r="1031" ht="14.25" spans="1:4">
      <c r="A1031" s="208" t="s">
        <v>952</v>
      </c>
      <c r="B1031" s="165"/>
      <c r="C1031" s="201"/>
      <c r="D1031" s="202"/>
    </row>
    <row r="1032" ht="14.25" spans="1:4">
      <c r="A1032" s="208" t="s">
        <v>953</v>
      </c>
      <c r="B1032" s="165">
        <v>-96</v>
      </c>
      <c r="C1032" s="201"/>
      <c r="D1032" s="202">
        <f>(C1032-B1032)/B1032</f>
        <v>-1</v>
      </c>
    </row>
    <row r="1033" ht="14.25" spans="1:4">
      <c r="A1033" s="208" t="s">
        <v>954</v>
      </c>
      <c r="B1033" s="165"/>
      <c r="C1033" s="201"/>
      <c r="D1033" s="202"/>
    </row>
    <row r="1034" ht="14.25" spans="1:4">
      <c r="A1034" s="208" t="s">
        <v>955</v>
      </c>
      <c r="B1034" s="165"/>
      <c r="C1034" s="201"/>
      <c r="D1034" s="202"/>
    </row>
    <row r="1035" ht="14.25" spans="1:4">
      <c r="A1035" s="208" t="s">
        <v>956</v>
      </c>
      <c r="B1035" s="165"/>
      <c r="C1035" s="201"/>
      <c r="D1035" s="202"/>
    </row>
    <row r="1036" ht="14.25" spans="1:4">
      <c r="A1036" s="208" t="s">
        <v>799</v>
      </c>
      <c r="B1036" s="165"/>
      <c r="C1036" s="201"/>
      <c r="D1036" s="202"/>
    </row>
    <row r="1037" ht="14.25" spans="1:4">
      <c r="A1037" s="208" t="s">
        <v>800</v>
      </c>
      <c r="B1037" s="165"/>
      <c r="C1037" s="201"/>
      <c r="D1037" s="202"/>
    </row>
    <row r="1038" ht="14.25" spans="1:4">
      <c r="A1038" s="208" t="s">
        <v>801</v>
      </c>
      <c r="B1038" s="165"/>
      <c r="C1038" s="201"/>
      <c r="D1038" s="202"/>
    </row>
    <row r="1039" ht="14.25" spans="1:4">
      <c r="A1039" s="208" t="s">
        <v>957</v>
      </c>
      <c r="B1039" s="165"/>
      <c r="C1039" s="201"/>
      <c r="D1039" s="202"/>
    </row>
    <row r="1040" ht="14.25" spans="1:4">
      <c r="A1040" s="208" t="s">
        <v>958</v>
      </c>
      <c r="B1040" s="165"/>
      <c r="C1040" s="201"/>
      <c r="D1040" s="202"/>
    </row>
    <row r="1041" ht="14.25" spans="1:4">
      <c r="A1041" s="208" t="s">
        <v>959</v>
      </c>
      <c r="B1041" s="165"/>
      <c r="C1041" s="201"/>
      <c r="D1041" s="202"/>
    </row>
    <row r="1042" ht="14.25" spans="1:4">
      <c r="A1042" s="208" t="s">
        <v>960</v>
      </c>
      <c r="B1042" s="165"/>
      <c r="C1042" s="201"/>
      <c r="D1042" s="202"/>
    </row>
    <row r="1043" ht="14.25" spans="1:4">
      <c r="A1043" s="208" t="s">
        <v>961</v>
      </c>
      <c r="B1043" s="165"/>
      <c r="C1043" s="201"/>
      <c r="D1043" s="202"/>
    </row>
    <row r="1044" ht="14.25" spans="1:4">
      <c r="A1044" s="208" t="s">
        <v>962</v>
      </c>
      <c r="B1044" s="165"/>
      <c r="C1044" s="201"/>
      <c r="D1044" s="202"/>
    </row>
    <row r="1045" ht="14.25" spans="1:4">
      <c r="A1045" s="208" t="s">
        <v>963</v>
      </c>
      <c r="B1045" s="165">
        <v>200</v>
      </c>
      <c r="C1045" s="201"/>
      <c r="D1045" s="202">
        <f>(C1045-B1045)/B1045</f>
        <v>-1</v>
      </c>
    </row>
    <row r="1046" ht="14.25" spans="1:4">
      <c r="A1046" s="208" t="s">
        <v>799</v>
      </c>
      <c r="B1046" s="165"/>
      <c r="C1046" s="201"/>
      <c r="D1046" s="202"/>
    </row>
    <row r="1047" ht="14.25" spans="1:4">
      <c r="A1047" s="208" t="s">
        <v>800</v>
      </c>
      <c r="B1047" s="165"/>
      <c r="C1047" s="201"/>
      <c r="D1047" s="202"/>
    </row>
    <row r="1048" ht="14.25" spans="1:4">
      <c r="A1048" s="208" t="s">
        <v>801</v>
      </c>
      <c r="B1048" s="165"/>
      <c r="C1048" s="201"/>
      <c r="D1048" s="202"/>
    </row>
    <row r="1049" ht="14.25" spans="1:4">
      <c r="A1049" s="208" t="s">
        <v>964</v>
      </c>
      <c r="B1049" s="165">
        <v>200</v>
      </c>
      <c r="C1049" s="201"/>
      <c r="D1049" s="202">
        <f>(C1049-B1049)/B1049</f>
        <v>-1</v>
      </c>
    </row>
    <row r="1050" ht="14.25" spans="1:4">
      <c r="A1050" s="208" t="s">
        <v>965</v>
      </c>
      <c r="B1050" s="165"/>
      <c r="C1050" s="201"/>
      <c r="D1050" s="202"/>
    </row>
    <row r="1051" ht="14.25" spans="1:4">
      <c r="A1051" s="208" t="s">
        <v>966</v>
      </c>
      <c r="B1051" s="165"/>
      <c r="C1051" s="201"/>
      <c r="D1051" s="202"/>
    </row>
    <row r="1052" ht="14.25" spans="1:4">
      <c r="A1052" s="208" t="s">
        <v>967</v>
      </c>
      <c r="B1052" s="165"/>
      <c r="C1052" s="201"/>
      <c r="D1052" s="202"/>
    </row>
    <row r="1053" ht="14.25" spans="1:4">
      <c r="A1053" s="208" t="s">
        <v>968</v>
      </c>
      <c r="B1053" s="165"/>
      <c r="C1053" s="201"/>
      <c r="D1053" s="202"/>
    </row>
    <row r="1054" ht="14.25" spans="1:4">
      <c r="A1054" s="208" t="s">
        <v>969</v>
      </c>
      <c r="B1054" s="165"/>
      <c r="C1054" s="201"/>
      <c r="D1054" s="202"/>
    </row>
    <row r="1055" ht="14.25" spans="1:4">
      <c r="A1055" s="208" t="s">
        <v>970</v>
      </c>
      <c r="B1055" s="165">
        <v>460</v>
      </c>
      <c r="C1055" s="201"/>
      <c r="D1055" s="202">
        <f>(C1055-B1055)/B1055</f>
        <v>-1</v>
      </c>
    </row>
    <row r="1056" ht="14.25" spans="1:4">
      <c r="A1056" s="208" t="s">
        <v>971</v>
      </c>
      <c r="B1056" s="165">
        <v>175</v>
      </c>
      <c r="C1056" s="201"/>
      <c r="D1056" s="202">
        <f>(C1056-B1056)/B1056</f>
        <v>-1</v>
      </c>
    </row>
    <row r="1057" ht="14.25" spans="1:4">
      <c r="A1057" s="208" t="s">
        <v>972</v>
      </c>
      <c r="B1057" s="165">
        <v>210</v>
      </c>
      <c r="C1057" s="201"/>
      <c r="D1057" s="202">
        <f>(C1057-B1057)/B1057</f>
        <v>-1</v>
      </c>
    </row>
    <row r="1058" ht="14.25" spans="1:4">
      <c r="A1058" s="208" t="s">
        <v>973</v>
      </c>
      <c r="B1058" s="165">
        <v>75</v>
      </c>
      <c r="C1058" s="201"/>
      <c r="D1058" s="202">
        <f>(C1058-B1058)/B1058</f>
        <v>-1</v>
      </c>
    </row>
    <row r="1059" ht="14.25" spans="1:4">
      <c r="A1059" s="208" t="s">
        <v>974</v>
      </c>
      <c r="B1059" s="165"/>
      <c r="C1059" s="201"/>
      <c r="D1059" s="202"/>
    </row>
    <row r="1060" ht="14.25" spans="1:4">
      <c r="A1060" s="208" t="s">
        <v>975</v>
      </c>
      <c r="B1060" s="165"/>
      <c r="C1060" s="201"/>
      <c r="D1060" s="202"/>
    </row>
    <row r="1061" ht="14.25" spans="1:4">
      <c r="A1061" s="208" t="s">
        <v>799</v>
      </c>
      <c r="B1061" s="165"/>
      <c r="C1061" s="201"/>
      <c r="D1061" s="202"/>
    </row>
    <row r="1062" ht="14.25" spans="1:4">
      <c r="A1062" s="208" t="s">
        <v>800</v>
      </c>
      <c r="B1062" s="165"/>
      <c r="C1062" s="201"/>
      <c r="D1062" s="202"/>
    </row>
    <row r="1063" ht="14.25" spans="1:4">
      <c r="A1063" s="208" t="s">
        <v>801</v>
      </c>
      <c r="B1063" s="165"/>
      <c r="C1063" s="201"/>
      <c r="D1063" s="202"/>
    </row>
    <row r="1064" ht="14.25" spans="1:4">
      <c r="A1064" s="208" t="s">
        <v>961</v>
      </c>
      <c r="B1064" s="165"/>
      <c r="C1064" s="201"/>
      <c r="D1064" s="202"/>
    </row>
    <row r="1065" ht="14.25" spans="1:4">
      <c r="A1065" s="208" t="s">
        <v>976</v>
      </c>
      <c r="B1065" s="165"/>
      <c r="C1065" s="201"/>
      <c r="D1065" s="202"/>
    </row>
    <row r="1066" ht="14.25" spans="1:4">
      <c r="A1066" s="208" t="s">
        <v>977</v>
      </c>
      <c r="B1066" s="165"/>
      <c r="C1066" s="201"/>
      <c r="D1066" s="202"/>
    </row>
    <row r="1067" ht="14.25" spans="1:4">
      <c r="A1067" s="211" t="s">
        <v>978</v>
      </c>
      <c r="B1067" s="165"/>
      <c r="C1067" s="201"/>
      <c r="D1067" s="202"/>
    </row>
    <row r="1068" ht="14.25" spans="1:4">
      <c r="A1068" s="211" t="s">
        <v>979</v>
      </c>
      <c r="B1068" s="165"/>
      <c r="C1068" s="201"/>
      <c r="D1068" s="202"/>
    </row>
    <row r="1069" ht="14.25" spans="1:4">
      <c r="A1069" s="211" t="s">
        <v>980</v>
      </c>
      <c r="B1069" s="165"/>
      <c r="C1069" s="201"/>
      <c r="D1069" s="202"/>
    </row>
    <row r="1070" ht="14.25" spans="1:4">
      <c r="A1070" s="211" t="s">
        <v>981</v>
      </c>
      <c r="B1070" s="165"/>
      <c r="C1070" s="201"/>
      <c r="D1070" s="202"/>
    </row>
    <row r="1071" ht="14.25" spans="1:4">
      <c r="A1071" s="211" t="s">
        <v>982</v>
      </c>
      <c r="B1071" s="165"/>
      <c r="C1071" s="201"/>
      <c r="D1071" s="202"/>
    </row>
    <row r="1072" ht="14.25" spans="1:4">
      <c r="A1072" s="208" t="s">
        <v>983</v>
      </c>
      <c r="B1072" s="165">
        <v>-558</v>
      </c>
      <c r="C1072" s="201"/>
      <c r="D1072" s="202">
        <f>(C1072-B1072)/B1072</f>
        <v>-1</v>
      </c>
    </row>
    <row r="1073" ht="14.25" spans="1:4">
      <c r="A1073" s="208" t="s">
        <v>984</v>
      </c>
      <c r="B1073" s="165"/>
      <c r="C1073" s="201"/>
      <c r="D1073" s="202"/>
    </row>
    <row r="1074" ht="14.25" spans="1:4">
      <c r="A1074" s="208" t="s">
        <v>985</v>
      </c>
      <c r="B1074" s="165">
        <v>-558</v>
      </c>
      <c r="C1074" s="201"/>
      <c r="D1074" s="202">
        <f>(C1074-B1074)/B1074</f>
        <v>-1</v>
      </c>
    </row>
    <row r="1075" ht="14.25" spans="1:4">
      <c r="A1075" s="213" t="s">
        <v>986</v>
      </c>
      <c r="B1075" s="165">
        <v>536</v>
      </c>
      <c r="C1075" s="201">
        <v>96</v>
      </c>
      <c r="D1075" s="202">
        <f>(C1075-B1075)/B1075</f>
        <v>-0.82089552238806</v>
      </c>
    </row>
    <row r="1076" ht="14.25" spans="1:4">
      <c r="A1076" s="204" t="s">
        <v>987</v>
      </c>
      <c r="B1076" s="165"/>
      <c r="C1076" s="201"/>
      <c r="D1076" s="202"/>
    </row>
    <row r="1077" ht="14.25" spans="1:4">
      <c r="A1077" s="208" t="s">
        <v>799</v>
      </c>
      <c r="B1077" s="165"/>
      <c r="C1077" s="201"/>
      <c r="D1077" s="202"/>
    </row>
    <row r="1078" ht="14.25" spans="1:4">
      <c r="A1078" s="208" t="s">
        <v>800</v>
      </c>
      <c r="B1078" s="165"/>
      <c r="C1078" s="201"/>
      <c r="D1078" s="202"/>
    </row>
    <row r="1079" ht="14.25" spans="1:4">
      <c r="A1079" s="208" t="s">
        <v>801</v>
      </c>
      <c r="B1079" s="165"/>
      <c r="C1079" s="201"/>
      <c r="D1079" s="202"/>
    </row>
    <row r="1080" ht="14.25" spans="1:4">
      <c r="A1080" s="208" t="s">
        <v>988</v>
      </c>
      <c r="B1080" s="165"/>
      <c r="C1080" s="201"/>
      <c r="D1080" s="202"/>
    </row>
    <row r="1081" ht="14.25" spans="1:4">
      <c r="A1081" s="208" t="s">
        <v>989</v>
      </c>
      <c r="B1081" s="165"/>
      <c r="C1081" s="201"/>
      <c r="D1081" s="202"/>
    </row>
    <row r="1082" ht="14.25" spans="1:4">
      <c r="A1082" s="208" t="s">
        <v>990</v>
      </c>
      <c r="B1082" s="165"/>
      <c r="C1082" s="201"/>
      <c r="D1082" s="202"/>
    </row>
    <row r="1083" ht="14.25" spans="1:4">
      <c r="A1083" s="208" t="s">
        <v>991</v>
      </c>
      <c r="B1083" s="165"/>
      <c r="C1083" s="201"/>
      <c r="D1083" s="202"/>
    </row>
    <row r="1084" ht="14.25" spans="1:4">
      <c r="A1084" s="208" t="s">
        <v>992</v>
      </c>
      <c r="B1084" s="165"/>
      <c r="C1084" s="201"/>
      <c r="D1084" s="202"/>
    </row>
    <row r="1085" ht="14.25" spans="1:4">
      <c r="A1085" s="208" t="s">
        <v>993</v>
      </c>
      <c r="B1085" s="165"/>
      <c r="C1085" s="201"/>
      <c r="D1085" s="202"/>
    </row>
    <row r="1086" ht="14.25" spans="1:4">
      <c r="A1086" s="208" t="s">
        <v>994</v>
      </c>
      <c r="B1086" s="165"/>
      <c r="C1086" s="201"/>
      <c r="D1086" s="202"/>
    </row>
    <row r="1087" ht="14.25" spans="1:4">
      <c r="A1087" s="208" t="s">
        <v>799</v>
      </c>
      <c r="B1087" s="165"/>
      <c r="C1087" s="201"/>
      <c r="D1087" s="202"/>
    </row>
    <row r="1088" ht="14.25" spans="1:4">
      <c r="A1088" s="208" t="s">
        <v>800</v>
      </c>
      <c r="B1088" s="165"/>
      <c r="C1088" s="201"/>
      <c r="D1088" s="202"/>
    </row>
    <row r="1089" ht="14.25" spans="1:4">
      <c r="A1089" s="208" t="s">
        <v>801</v>
      </c>
      <c r="B1089" s="165"/>
      <c r="C1089" s="201"/>
      <c r="D1089" s="202"/>
    </row>
    <row r="1090" ht="14.25" spans="1:4">
      <c r="A1090" s="208" t="s">
        <v>995</v>
      </c>
      <c r="B1090" s="165"/>
      <c r="C1090" s="201"/>
      <c r="D1090" s="202"/>
    </row>
    <row r="1091" ht="14.25" spans="1:4">
      <c r="A1091" s="208" t="s">
        <v>996</v>
      </c>
      <c r="B1091" s="165"/>
      <c r="C1091" s="201"/>
      <c r="D1091" s="202"/>
    </row>
    <row r="1092" ht="14.25" spans="1:4">
      <c r="A1092" s="208" t="s">
        <v>997</v>
      </c>
      <c r="B1092" s="165"/>
      <c r="C1092" s="201"/>
      <c r="D1092" s="202"/>
    </row>
    <row r="1093" ht="14.25" spans="1:4">
      <c r="A1093" s="208" t="s">
        <v>998</v>
      </c>
      <c r="B1093" s="165"/>
      <c r="C1093" s="201"/>
      <c r="D1093" s="202"/>
    </row>
    <row r="1094" ht="14.25" spans="1:4">
      <c r="A1094" s="208" t="s">
        <v>999</v>
      </c>
      <c r="B1094" s="165"/>
      <c r="C1094" s="201"/>
      <c r="D1094" s="202"/>
    </row>
    <row r="1095" ht="14.25" spans="1:4">
      <c r="A1095" s="208" t="s">
        <v>1000</v>
      </c>
      <c r="B1095" s="165"/>
      <c r="C1095" s="201"/>
      <c r="D1095" s="202"/>
    </row>
    <row r="1096" ht="14.25" spans="1:4">
      <c r="A1096" s="208" t="s">
        <v>1001</v>
      </c>
      <c r="B1096" s="165"/>
      <c r="C1096" s="201"/>
      <c r="D1096" s="202"/>
    </row>
    <row r="1097" ht="14.25" spans="1:4">
      <c r="A1097" s="208" t="s">
        <v>1002</v>
      </c>
      <c r="B1097" s="165"/>
      <c r="C1097" s="201"/>
      <c r="D1097" s="202"/>
    </row>
    <row r="1098" ht="14.25" spans="1:4">
      <c r="A1098" s="208" t="s">
        <v>1003</v>
      </c>
      <c r="B1098" s="165"/>
      <c r="C1098" s="201"/>
      <c r="D1098" s="202"/>
    </row>
    <row r="1099" ht="14.25" spans="1:4">
      <c r="A1099" s="208" t="s">
        <v>1004</v>
      </c>
      <c r="B1099" s="165"/>
      <c r="C1099" s="201"/>
      <c r="D1099" s="202"/>
    </row>
    <row r="1100" ht="14.25" spans="1:4">
      <c r="A1100" s="208" t="s">
        <v>1005</v>
      </c>
      <c r="B1100" s="165"/>
      <c r="C1100" s="201"/>
      <c r="D1100" s="202"/>
    </row>
    <row r="1101" ht="14.25" spans="1:4">
      <c r="A1101" s="208" t="s">
        <v>1006</v>
      </c>
      <c r="B1101" s="165"/>
      <c r="C1101" s="201"/>
      <c r="D1101" s="202"/>
    </row>
    <row r="1102" ht="14.25" spans="1:4">
      <c r="A1102" s="208" t="s">
        <v>1007</v>
      </c>
      <c r="B1102" s="165"/>
      <c r="C1102" s="201"/>
      <c r="D1102" s="202"/>
    </row>
    <row r="1103" ht="14.25" spans="1:4">
      <c r="A1103" s="208" t="s">
        <v>799</v>
      </c>
      <c r="B1103" s="165"/>
      <c r="C1103" s="201"/>
      <c r="D1103" s="202"/>
    </row>
    <row r="1104" ht="14.25" spans="1:4">
      <c r="A1104" s="208" t="s">
        <v>800</v>
      </c>
      <c r="B1104" s="165"/>
      <c r="C1104" s="201"/>
      <c r="D1104" s="202"/>
    </row>
    <row r="1105" ht="14.25" spans="1:4">
      <c r="A1105" s="208" t="s">
        <v>801</v>
      </c>
      <c r="B1105" s="165"/>
      <c r="C1105" s="201"/>
      <c r="D1105" s="202"/>
    </row>
    <row r="1106" ht="14.25" spans="1:4">
      <c r="A1106" s="208" t="s">
        <v>1008</v>
      </c>
      <c r="B1106" s="165"/>
      <c r="C1106" s="201"/>
      <c r="D1106" s="202"/>
    </row>
    <row r="1107" ht="14.25" spans="1:4">
      <c r="A1107" s="204" t="s">
        <v>1009</v>
      </c>
      <c r="B1107" s="165">
        <v>299</v>
      </c>
      <c r="C1107" s="201"/>
      <c r="D1107" s="202">
        <f>(C1107-B1107)/B1107</f>
        <v>-1</v>
      </c>
    </row>
    <row r="1108" ht="14.25" spans="1:4">
      <c r="A1108" s="208" t="s">
        <v>799</v>
      </c>
      <c r="B1108" s="165"/>
      <c r="C1108" s="201"/>
      <c r="D1108" s="202"/>
    </row>
    <row r="1109" ht="14.25" spans="1:4">
      <c r="A1109" s="208" t="s">
        <v>800</v>
      </c>
      <c r="B1109" s="165"/>
      <c r="C1109" s="201"/>
      <c r="D1109" s="202"/>
    </row>
    <row r="1110" ht="14.25" spans="1:4">
      <c r="A1110" s="208" t="s">
        <v>801</v>
      </c>
      <c r="B1110" s="165"/>
      <c r="C1110" s="201"/>
      <c r="D1110" s="202"/>
    </row>
    <row r="1111" ht="14.25" spans="1:4">
      <c r="A1111" s="208" t="s">
        <v>1010</v>
      </c>
      <c r="B1111" s="165"/>
      <c r="C1111" s="201"/>
      <c r="D1111" s="202"/>
    </row>
    <row r="1112" ht="14.25" spans="1:4">
      <c r="A1112" s="208" t="s">
        <v>1011</v>
      </c>
      <c r="B1112" s="165"/>
      <c r="C1112" s="201"/>
      <c r="D1112" s="202"/>
    </row>
    <row r="1113" ht="14.25" spans="1:4">
      <c r="A1113" s="208" t="s">
        <v>1012</v>
      </c>
      <c r="B1113" s="165"/>
      <c r="C1113" s="201"/>
      <c r="D1113" s="202"/>
    </row>
    <row r="1114" ht="14.25" spans="1:4">
      <c r="A1114" s="208" t="s">
        <v>1013</v>
      </c>
      <c r="B1114" s="165">
        <v>5</v>
      </c>
      <c r="C1114" s="201"/>
      <c r="D1114" s="202">
        <f>(C1114-B1114)/B1114</f>
        <v>-1</v>
      </c>
    </row>
    <row r="1115" ht="14.25" spans="1:4">
      <c r="A1115" s="208" t="s">
        <v>1014</v>
      </c>
      <c r="B1115" s="165"/>
      <c r="C1115" s="201"/>
      <c r="D1115" s="202"/>
    </row>
    <row r="1116" ht="14.25" spans="1:4">
      <c r="A1116" s="208" t="s">
        <v>1015</v>
      </c>
      <c r="B1116" s="165">
        <v>294</v>
      </c>
      <c r="C1116" s="201"/>
      <c r="D1116" s="202">
        <f>(C1116-B1116)/B1116</f>
        <v>-1</v>
      </c>
    </row>
    <row r="1117" ht="14.25" spans="1:4">
      <c r="A1117" s="208" t="s">
        <v>1016</v>
      </c>
      <c r="B1117" s="165"/>
      <c r="C1117" s="201"/>
      <c r="D1117" s="202"/>
    </row>
    <row r="1118" ht="14.25" spans="1:4">
      <c r="A1118" s="208" t="s">
        <v>961</v>
      </c>
      <c r="B1118" s="165"/>
      <c r="C1118" s="201"/>
      <c r="D1118" s="202"/>
    </row>
    <row r="1119" ht="14.25" spans="1:4">
      <c r="A1119" s="208" t="s">
        <v>1017</v>
      </c>
      <c r="B1119" s="165"/>
      <c r="C1119" s="201"/>
      <c r="D1119" s="202"/>
    </row>
    <row r="1120" ht="14.25" spans="1:4">
      <c r="A1120" s="208" t="s">
        <v>1018</v>
      </c>
      <c r="B1120" s="165"/>
      <c r="C1120" s="201"/>
      <c r="D1120" s="202"/>
    </row>
    <row r="1121" ht="14.25" spans="1:4">
      <c r="A1121" s="208" t="s">
        <v>1019</v>
      </c>
      <c r="B1121" s="165">
        <v>111</v>
      </c>
      <c r="C1121" s="201">
        <v>96</v>
      </c>
      <c r="D1121" s="202">
        <f>(C1121-B1121)/B1121</f>
        <v>-0.135135135135135</v>
      </c>
    </row>
    <row r="1122" ht="14.25" spans="1:4">
      <c r="A1122" s="204" t="s">
        <v>799</v>
      </c>
      <c r="B1122" s="165">
        <v>87</v>
      </c>
      <c r="C1122" s="201">
        <v>96</v>
      </c>
      <c r="D1122" s="202">
        <f>(C1122-B1122)/B1122</f>
        <v>0.103448275862069</v>
      </c>
    </row>
    <row r="1123" ht="14.25" spans="1:4">
      <c r="A1123" s="208" t="s">
        <v>800</v>
      </c>
      <c r="B1123" s="165"/>
      <c r="C1123" s="201"/>
      <c r="D1123" s="202"/>
    </row>
    <row r="1124" ht="14.25" spans="1:4">
      <c r="A1124" s="208" t="s">
        <v>801</v>
      </c>
      <c r="B1124" s="165"/>
      <c r="C1124" s="201"/>
      <c r="D1124" s="202"/>
    </row>
    <row r="1125" ht="14.25" spans="1:4">
      <c r="A1125" s="208" t="s">
        <v>1020</v>
      </c>
      <c r="B1125" s="165"/>
      <c r="C1125" s="201"/>
      <c r="D1125" s="202"/>
    </row>
    <row r="1126" ht="14.25" spans="1:4">
      <c r="A1126" s="208" t="s">
        <v>1021</v>
      </c>
      <c r="B1126" s="165">
        <v>24</v>
      </c>
      <c r="C1126" s="201"/>
      <c r="D1126" s="202">
        <f>(C1126-B1126)/B1126</f>
        <v>-1</v>
      </c>
    </row>
    <row r="1127" ht="14.25" spans="1:4">
      <c r="A1127" s="208" t="s">
        <v>1022</v>
      </c>
      <c r="B1127" s="165"/>
      <c r="C1127" s="201"/>
      <c r="D1127" s="202"/>
    </row>
    <row r="1128" ht="14.25" spans="1:4">
      <c r="A1128" s="208" t="s">
        <v>1023</v>
      </c>
      <c r="B1128" s="165"/>
      <c r="C1128" s="201"/>
      <c r="D1128" s="202"/>
    </row>
    <row r="1129" ht="14.25" spans="1:4">
      <c r="A1129" s="208" t="s">
        <v>1024</v>
      </c>
      <c r="B1129" s="165"/>
      <c r="C1129" s="201"/>
      <c r="D1129" s="202"/>
    </row>
    <row r="1130" ht="14.25" spans="1:4">
      <c r="A1130" s="208" t="s">
        <v>1025</v>
      </c>
      <c r="B1130" s="165"/>
      <c r="C1130" s="201"/>
      <c r="D1130" s="202"/>
    </row>
    <row r="1131" ht="14.25" spans="1:4">
      <c r="A1131" s="208" t="s">
        <v>799</v>
      </c>
      <c r="B1131" s="165"/>
      <c r="C1131" s="201"/>
      <c r="D1131" s="202"/>
    </row>
    <row r="1132" ht="14.25" spans="1:4">
      <c r="A1132" s="208" t="s">
        <v>800</v>
      </c>
      <c r="B1132" s="165"/>
      <c r="C1132" s="201"/>
      <c r="D1132" s="202"/>
    </row>
    <row r="1133" ht="14.25" spans="1:4">
      <c r="A1133" s="208" t="s">
        <v>801</v>
      </c>
      <c r="B1133" s="165"/>
      <c r="C1133" s="201"/>
      <c r="D1133" s="202"/>
    </row>
    <row r="1134" ht="14.25" spans="1:4">
      <c r="A1134" s="208" t="s">
        <v>1026</v>
      </c>
      <c r="B1134" s="165"/>
      <c r="C1134" s="201"/>
      <c r="D1134" s="202"/>
    </row>
    <row r="1135" ht="14.25" spans="1:4">
      <c r="A1135" s="208" t="s">
        <v>1027</v>
      </c>
      <c r="B1135" s="165"/>
      <c r="C1135" s="201"/>
      <c r="D1135" s="202"/>
    </row>
    <row r="1136" ht="14.25" spans="1:4">
      <c r="A1136" s="208" t="s">
        <v>1028</v>
      </c>
      <c r="B1136" s="165"/>
      <c r="C1136" s="201"/>
      <c r="D1136" s="202"/>
    </row>
    <row r="1137" ht="14.25" spans="1:4">
      <c r="A1137" s="208" t="s">
        <v>1029</v>
      </c>
      <c r="B1137" s="165">
        <v>126</v>
      </c>
      <c r="C1137" s="201"/>
      <c r="D1137" s="202">
        <f>(C1137-B1137)/B1137</f>
        <v>-1</v>
      </c>
    </row>
    <row r="1138" ht="14.25" spans="1:4">
      <c r="A1138" s="208" t="s">
        <v>799</v>
      </c>
      <c r="B1138" s="165"/>
      <c r="C1138" s="201"/>
      <c r="D1138" s="202"/>
    </row>
    <row r="1139" ht="14.25" spans="1:4">
      <c r="A1139" s="208" t="s">
        <v>800</v>
      </c>
      <c r="B1139" s="165"/>
      <c r="C1139" s="201"/>
      <c r="D1139" s="202"/>
    </row>
    <row r="1140" ht="14.25" spans="1:4">
      <c r="A1140" s="208" t="s">
        <v>801</v>
      </c>
      <c r="B1140" s="165"/>
      <c r="C1140" s="201"/>
      <c r="D1140" s="202"/>
    </row>
    <row r="1141" ht="14.25" spans="1:4">
      <c r="A1141" s="208" t="s">
        <v>1030</v>
      </c>
      <c r="B1141" s="165"/>
      <c r="C1141" s="201"/>
      <c r="D1141" s="202"/>
    </row>
    <row r="1142" ht="14.25" spans="1:4">
      <c r="A1142" s="208" t="s">
        <v>1031</v>
      </c>
      <c r="B1142" s="165">
        <v>126</v>
      </c>
      <c r="C1142" s="201"/>
      <c r="D1142" s="202">
        <f>(C1142-B1142)/B1142</f>
        <v>-1</v>
      </c>
    </row>
    <row r="1143" ht="14.25" spans="1:4">
      <c r="A1143" s="208" t="s">
        <v>1032</v>
      </c>
      <c r="B1143" s="165"/>
      <c r="C1143" s="201"/>
      <c r="D1143" s="202"/>
    </row>
    <row r="1144" ht="14.25" spans="1:4">
      <c r="A1144" s="208" t="s">
        <v>1033</v>
      </c>
      <c r="B1144" s="165"/>
      <c r="C1144" s="201"/>
      <c r="D1144" s="202"/>
    </row>
    <row r="1145" ht="14.25" spans="1:4">
      <c r="A1145" s="208" t="s">
        <v>1034</v>
      </c>
      <c r="B1145" s="165"/>
      <c r="C1145" s="201"/>
      <c r="D1145" s="202"/>
    </row>
    <row r="1146" ht="14.25" spans="1:4">
      <c r="A1146" s="208" t="s">
        <v>1035</v>
      </c>
      <c r="B1146" s="165"/>
      <c r="C1146" s="201"/>
      <c r="D1146" s="202"/>
    </row>
    <row r="1147" ht="14.25" spans="1:4">
      <c r="A1147" s="208" t="s">
        <v>1036</v>
      </c>
      <c r="B1147" s="165"/>
      <c r="C1147" s="201"/>
      <c r="D1147" s="202"/>
    </row>
    <row r="1148" ht="14.25" spans="1:4">
      <c r="A1148" s="208" t="s">
        <v>1037</v>
      </c>
      <c r="B1148" s="165"/>
      <c r="C1148" s="201"/>
      <c r="D1148" s="202"/>
    </row>
    <row r="1149" ht="14.25" spans="1:4">
      <c r="A1149" s="208" t="s">
        <v>1038</v>
      </c>
      <c r="B1149" s="165"/>
      <c r="C1149" s="201"/>
      <c r="D1149" s="202"/>
    </row>
    <row r="1150" ht="14.25" spans="1:4">
      <c r="A1150" s="208" t="s">
        <v>1039</v>
      </c>
      <c r="B1150" s="165"/>
      <c r="C1150" s="201"/>
      <c r="D1150" s="202"/>
    </row>
    <row r="1151" ht="14.25" spans="1:4">
      <c r="A1151" s="210" t="s">
        <v>1040</v>
      </c>
      <c r="B1151" s="165">
        <v>2162</v>
      </c>
      <c r="C1151" s="201">
        <v>139</v>
      </c>
      <c r="D1151" s="202">
        <f>(C1151-B1151)/B1151</f>
        <v>-0.935707678075856</v>
      </c>
    </row>
    <row r="1152" ht="14.25" spans="1:4">
      <c r="A1152" s="208" t="s">
        <v>1041</v>
      </c>
      <c r="B1152" s="165">
        <v>1350</v>
      </c>
      <c r="C1152" s="201">
        <v>139</v>
      </c>
      <c r="D1152" s="202">
        <f>(C1152-B1152)/B1152</f>
        <v>-0.897037037037037</v>
      </c>
    </row>
    <row r="1153" ht="14.25" spans="1:4">
      <c r="A1153" s="208" t="s">
        <v>799</v>
      </c>
      <c r="B1153" s="165">
        <v>100</v>
      </c>
      <c r="C1153" s="201">
        <v>139</v>
      </c>
      <c r="D1153" s="202">
        <f>(C1153-B1153)/B1153</f>
        <v>0.39</v>
      </c>
    </row>
    <row r="1154" ht="14.25" spans="1:4">
      <c r="A1154" s="208" t="s">
        <v>800</v>
      </c>
      <c r="B1154" s="165"/>
      <c r="C1154" s="201"/>
      <c r="D1154" s="202"/>
    </row>
    <row r="1155" ht="14.25" spans="1:4">
      <c r="A1155" s="208" t="s">
        <v>801</v>
      </c>
      <c r="B1155" s="165"/>
      <c r="C1155" s="201"/>
      <c r="D1155" s="202"/>
    </row>
    <row r="1156" ht="14.25" spans="1:4">
      <c r="A1156" s="208" t="s">
        <v>1042</v>
      </c>
      <c r="B1156" s="165"/>
      <c r="C1156" s="201"/>
      <c r="D1156" s="202"/>
    </row>
    <row r="1157" ht="14.25" spans="1:4">
      <c r="A1157" s="208" t="s">
        <v>1043</v>
      </c>
      <c r="B1157" s="165">
        <v>5</v>
      </c>
      <c r="C1157" s="201"/>
      <c r="D1157" s="202">
        <f>(C1157-B1157)/B1157</f>
        <v>-1</v>
      </c>
    </row>
    <row r="1158" ht="14.25" spans="1:4">
      <c r="A1158" s="208" t="s">
        <v>1044</v>
      </c>
      <c r="B1158" s="165"/>
      <c r="C1158" s="201"/>
      <c r="D1158" s="202"/>
    </row>
    <row r="1159" ht="14.25" spans="1:4">
      <c r="A1159" s="208" t="s">
        <v>1045</v>
      </c>
      <c r="B1159" s="165">
        <v>1096</v>
      </c>
      <c r="C1159" s="201"/>
      <c r="D1159" s="202">
        <f>(C1159-B1159)/B1159</f>
        <v>-1</v>
      </c>
    </row>
    <row r="1160" ht="14.25" spans="1:4">
      <c r="A1160" s="208" t="s">
        <v>823</v>
      </c>
      <c r="B1160" s="165"/>
      <c r="C1160" s="201"/>
      <c r="D1160" s="202"/>
    </row>
    <row r="1161" ht="14.25" spans="1:4">
      <c r="A1161" s="211" t="s">
        <v>1046</v>
      </c>
      <c r="B1161" s="165">
        <v>149</v>
      </c>
      <c r="C1161" s="201"/>
      <c r="D1161" s="202">
        <f>(C1161-B1161)/B1161</f>
        <v>-1</v>
      </c>
    </row>
    <row r="1162" ht="14.25" spans="1:4">
      <c r="A1162" s="211" t="s">
        <v>1047</v>
      </c>
      <c r="B1162" s="165">
        <v>-43</v>
      </c>
      <c r="C1162" s="201"/>
      <c r="D1162" s="202">
        <f>(C1162-B1162)/B1162</f>
        <v>-1</v>
      </c>
    </row>
    <row r="1163" ht="14.25" spans="1:4">
      <c r="A1163" s="211" t="s">
        <v>799</v>
      </c>
      <c r="B1163" s="165"/>
      <c r="C1163" s="201"/>
      <c r="D1163" s="202"/>
    </row>
    <row r="1164" ht="14.25" spans="1:4">
      <c r="A1164" s="211" t="s">
        <v>800</v>
      </c>
      <c r="B1164" s="165"/>
      <c r="C1164" s="201"/>
      <c r="D1164" s="202"/>
    </row>
    <row r="1165" ht="14.25" spans="1:4">
      <c r="A1165" s="211" t="s">
        <v>801</v>
      </c>
      <c r="B1165" s="165"/>
      <c r="C1165" s="201"/>
      <c r="D1165" s="202"/>
    </row>
    <row r="1166" ht="14.25" spans="1:4">
      <c r="A1166" s="211" t="s">
        <v>1048</v>
      </c>
      <c r="B1166" s="165"/>
      <c r="C1166" s="201"/>
      <c r="D1166" s="202"/>
    </row>
    <row r="1167" ht="14.25" spans="1:4">
      <c r="A1167" s="211" t="s">
        <v>1049</v>
      </c>
      <c r="B1167" s="165"/>
      <c r="C1167" s="201"/>
      <c r="D1167" s="202"/>
    </row>
    <row r="1168" ht="14.25" spans="1:4">
      <c r="A1168" s="204" t="s">
        <v>1050</v>
      </c>
      <c r="B1168" s="165">
        <v>-43</v>
      </c>
      <c r="C1168" s="201"/>
      <c r="D1168" s="202">
        <f>(C1168-B1168)/B1168</f>
        <v>-1</v>
      </c>
    </row>
    <row r="1169" ht="14.25" spans="1:4">
      <c r="A1169" s="208" t="s">
        <v>1051</v>
      </c>
      <c r="B1169" s="165">
        <v>855</v>
      </c>
      <c r="C1169" s="201"/>
      <c r="D1169" s="202">
        <f>(C1169-B1169)/B1169</f>
        <v>-1</v>
      </c>
    </row>
    <row r="1170" ht="14.25" spans="1:4">
      <c r="A1170" s="208" t="s">
        <v>799</v>
      </c>
      <c r="B1170" s="165"/>
      <c r="C1170" s="201"/>
      <c r="D1170" s="202"/>
    </row>
    <row r="1171" ht="14.25" spans="1:4">
      <c r="A1171" s="208" t="s">
        <v>800</v>
      </c>
      <c r="B1171" s="165"/>
      <c r="C1171" s="201"/>
      <c r="D1171" s="202"/>
    </row>
    <row r="1172" ht="14.25" spans="1:4">
      <c r="A1172" s="208" t="s">
        <v>801</v>
      </c>
      <c r="B1172" s="165"/>
      <c r="C1172" s="201"/>
      <c r="D1172" s="202"/>
    </row>
    <row r="1173" ht="14.25" spans="1:4">
      <c r="A1173" s="208" t="s">
        <v>1052</v>
      </c>
      <c r="B1173" s="165"/>
      <c r="C1173" s="201"/>
      <c r="D1173" s="202"/>
    </row>
    <row r="1174" ht="14.25" spans="1:4">
      <c r="A1174" s="208" t="s">
        <v>1053</v>
      </c>
      <c r="B1174" s="165">
        <v>855</v>
      </c>
      <c r="C1174" s="201"/>
      <c r="D1174" s="202">
        <f>(C1174-B1174)/B1174</f>
        <v>-1</v>
      </c>
    </row>
    <row r="1175" ht="14.25" spans="1:4">
      <c r="A1175" s="208" t="s">
        <v>1054</v>
      </c>
      <c r="B1175" s="165"/>
      <c r="C1175" s="201"/>
      <c r="D1175" s="202"/>
    </row>
    <row r="1176" ht="14.25" spans="1:4">
      <c r="A1176" s="204" t="s">
        <v>1055</v>
      </c>
      <c r="B1176" s="165"/>
      <c r="C1176" s="201"/>
      <c r="D1176" s="202"/>
    </row>
    <row r="1177" ht="14.25" spans="1:4">
      <c r="A1177" s="208" t="s">
        <v>1056</v>
      </c>
      <c r="B1177" s="165"/>
      <c r="C1177" s="201"/>
      <c r="D1177" s="202"/>
    </row>
    <row r="1178" ht="14.25" spans="1:4">
      <c r="A1178" s="210" t="s">
        <v>1057</v>
      </c>
      <c r="B1178" s="165">
        <v>10</v>
      </c>
      <c r="C1178" s="201"/>
      <c r="D1178" s="202">
        <f>(C1178-B1178)/B1178</f>
        <v>-1</v>
      </c>
    </row>
    <row r="1179" ht="14.25" spans="1:4">
      <c r="A1179" s="208" t="s">
        <v>1058</v>
      </c>
      <c r="B1179" s="165"/>
      <c r="C1179" s="201"/>
      <c r="D1179" s="202"/>
    </row>
    <row r="1180" ht="14.25" spans="1:4">
      <c r="A1180" s="209" t="s">
        <v>1059</v>
      </c>
      <c r="B1180" s="165"/>
      <c r="C1180" s="201"/>
      <c r="D1180" s="202"/>
    </row>
    <row r="1181" ht="14.25" spans="1:4">
      <c r="A1181" s="211" t="s">
        <v>800</v>
      </c>
      <c r="B1181" s="165"/>
      <c r="C1181" s="201"/>
      <c r="D1181" s="202"/>
    </row>
    <row r="1182" ht="14.25" spans="1:4">
      <c r="A1182" s="208" t="s">
        <v>801</v>
      </c>
      <c r="B1182" s="165"/>
      <c r="C1182" s="201"/>
      <c r="D1182" s="202"/>
    </row>
    <row r="1183" ht="14.25" spans="1:4">
      <c r="A1183" s="208" t="s">
        <v>1060</v>
      </c>
      <c r="B1183" s="165"/>
      <c r="C1183" s="201"/>
      <c r="D1183" s="202"/>
    </row>
    <row r="1184" ht="14.25" spans="1:4">
      <c r="A1184" s="208" t="s">
        <v>823</v>
      </c>
      <c r="B1184" s="165"/>
      <c r="C1184" s="201"/>
      <c r="D1184" s="202"/>
    </row>
    <row r="1185" ht="14.25" spans="1:4">
      <c r="A1185" s="208" t="s">
        <v>1061</v>
      </c>
      <c r="B1185" s="165"/>
      <c r="C1185" s="201"/>
      <c r="D1185" s="202"/>
    </row>
    <row r="1186" ht="14.25" spans="1:4">
      <c r="A1186" s="208" t="s">
        <v>1062</v>
      </c>
      <c r="B1186" s="165"/>
      <c r="C1186" s="201"/>
      <c r="D1186" s="202"/>
    </row>
    <row r="1187" ht="14.25" spans="1:4">
      <c r="A1187" s="208" t="s">
        <v>1063</v>
      </c>
      <c r="B1187" s="165"/>
      <c r="C1187" s="201"/>
      <c r="D1187" s="202"/>
    </row>
    <row r="1188" ht="14.25" spans="1:4">
      <c r="A1188" s="208" t="s">
        <v>1064</v>
      </c>
      <c r="B1188" s="165"/>
      <c r="C1188" s="201"/>
      <c r="D1188" s="202"/>
    </row>
    <row r="1189" ht="14.25" spans="1:4">
      <c r="A1189" s="208" t="s">
        <v>1065</v>
      </c>
      <c r="B1189" s="165"/>
      <c r="C1189" s="201"/>
      <c r="D1189" s="202"/>
    </row>
    <row r="1190" ht="14.25" spans="1:4">
      <c r="A1190" s="208" t="s">
        <v>1066</v>
      </c>
      <c r="B1190" s="165"/>
      <c r="C1190" s="201"/>
      <c r="D1190" s="202"/>
    </row>
    <row r="1191" ht="14.25" spans="1:4">
      <c r="A1191" s="208" t="s">
        <v>1067</v>
      </c>
      <c r="B1191" s="165"/>
      <c r="C1191" s="201"/>
      <c r="D1191" s="202"/>
    </row>
    <row r="1192" ht="14.25" spans="1:4">
      <c r="A1192" s="208" t="s">
        <v>1068</v>
      </c>
      <c r="B1192" s="165"/>
      <c r="C1192" s="201"/>
      <c r="D1192" s="202"/>
    </row>
    <row r="1193" ht="14.25" spans="1:4">
      <c r="A1193" s="208" t="s">
        <v>1069</v>
      </c>
      <c r="B1193" s="165"/>
      <c r="C1193" s="201"/>
      <c r="D1193" s="202"/>
    </row>
    <row r="1194" ht="14.25" spans="1:4">
      <c r="A1194" s="208" t="s">
        <v>1070</v>
      </c>
      <c r="B1194" s="165"/>
      <c r="C1194" s="201"/>
      <c r="D1194" s="202"/>
    </row>
    <row r="1195" ht="14.25" spans="1:4">
      <c r="A1195" s="208" t="s">
        <v>1071</v>
      </c>
      <c r="B1195" s="165"/>
      <c r="C1195" s="201"/>
      <c r="D1195" s="202"/>
    </row>
    <row r="1196" ht="14.25" spans="1:4">
      <c r="A1196" s="208" t="s">
        <v>1072</v>
      </c>
      <c r="B1196" s="165"/>
      <c r="C1196" s="201"/>
      <c r="D1196" s="202"/>
    </row>
    <row r="1197" ht="14.25" spans="1:4">
      <c r="A1197" s="208" t="s">
        <v>1073</v>
      </c>
      <c r="B1197" s="165"/>
      <c r="C1197" s="201"/>
      <c r="D1197" s="202"/>
    </row>
    <row r="1198" ht="14.25" spans="1:4">
      <c r="A1198" s="208" t="s">
        <v>1074</v>
      </c>
      <c r="B1198" s="165"/>
      <c r="C1198" s="201"/>
      <c r="D1198" s="202"/>
    </row>
    <row r="1199" ht="14.25" spans="1:4">
      <c r="A1199" s="208" t="s">
        <v>1075</v>
      </c>
      <c r="B1199" s="165"/>
      <c r="C1199" s="201"/>
      <c r="D1199" s="202"/>
    </row>
    <row r="1200" ht="14.25" spans="1:4">
      <c r="A1200" s="208" t="s">
        <v>1076</v>
      </c>
      <c r="B1200" s="165"/>
      <c r="C1200" s="201"/>
      <c r="D1200" s="202"/>
    </row>
    <row r="1201" ht="14.25" spans="1:4">
      <c r="A1201" s="208" t="s">
        <v>1077</v>
      </c>
      <c r="B1201" s="165"/>
      <c r="C1201" s="201"/>
      <c r="D1201" s="202"/>
    </row>
    <row r="1202" ht="14.25" spans="1:4">
      <c r="A1202" s="208" t="s">
        <v>1078</v>
      </c>
      <c r="B1202" s="165"/>
      <c r="C1202" s="201"/>
      <c r="D1202" s="202"/>
    </row>
    <row r="1203" ht="14.25" spans="1:4">
      <c r="A1203" s="208" t="s">
        <v>1079</v>
      </c>
      <c r="B1203" s="165"/>
      <c r="C1203" s="201"/>
      <c r="D1203" s="202"/>
    </row>
    <row r="1204" ht="14.25" spans="1:4">
      <c r="A1204" s="208" t="s">
        <v>1080</v>
      </c>
      <c r="B1204" s="165"/>
      <c r="C1204" s="201"/>
      <c r="D1204" s="202"/>
    </row>
    <row r="1205" ht="14.25" spans="1:4">
      <c r="A1205" s="208" t="s">
        <v>1081</v>
      </c>
      <c r="B1205" s="165">
        <v>10</v>
      </c>
      <c r="C1205" s="201"/>
      <c r="D1205" s="202">
        <f>(C1205-B1205)/B1205</f>
        <v>-1</v>
      </c>
    </row>
    <row r="1206" ht="14.25" spans="1:4">
      <c r="A1206" s="208" t="s">
        <v>1082</v>
      </c>
      <c r="B1206" s="165">
        <v>10</v>
      </c>
      <c r="C1206" s="201"/>
      <c r="D1206" s="202">
        <f>(C1206-B1206)/B1206</f>
        <v>-1</v>
      </c>
    </row>
    <row r="1207" ht="14.25" spans="1:4">
      <c r="A1207" s="210" t="s">
        <v>1083</v>
      </c>
      <c r="B1207" s="165"/>
      <c r="C1207" s="201"/>
      <c r="D1207" s="202"/>
    </row>
    <row r="1208" ht="14.25" spans="1:4">
      <c r="A1208" s="208" t="s">
        <v>1084</v>
      </c>
      <c r="B1208" s="165"/>
      <c r="C1208" s="201"/>
      <c r="D1208" s="202"/>
    </row>
    <row r="1209" ht="14.25" spans="1:4">
      <c r="A1209" s="208" t="s">
        <v>1085</v>
      </c>
      <c r="B1209" s="165"/>
      <c r="C1209" s="201"/>
      <c r="D1209" s="202"/>
    </row>
    <row r="1210" ht="14.25" spans="1:4">
      <c r="A1210" s="208" t="s">
        <v>1086</v>
      </c>
      <c r="B1210" s="165"/>
      <c r="C1210" s="201"/>
      <c r="D1210" s="202"/>
    </row>
    <row r="1211" ht="14.25" spans="1:4">
      <c r="A1211" s="208" t="s">
        <v>1087</v>
      </c>
      <c r="B1211" s="165"/>
      <c r="C1211" s="201"/>
      <c r="D1211" s="202"/>
    </row>
    <row r="1212" ht="14.25" spans="1:4">
      <c r="A1212" s="208" t="s">
        <v>1088</v>
      </c>
      <c r="B1212" s="165"/>
      <c r="C1212" s="201"/>
      <c r="D1212" s="202"/>
    </row>
    <row r="1213" ht="14.25" spans="1:4">
      <c r="A1213" s="208" t="s">
        <v>822</v>
      </c>
      <c r="B1213" s="165"/>
      <c r="C1213" s="201"/>
      <c r="D1213" s="202"/>
    </row>
    <row r="1214" ht="14.25" spans="1:4">
      <c r="A1214" s="208" t="s">
        <v>1089</v>
      </c>
      <c r="B1214" s="165"/>
      <c r="C1214" s="201"/>
      <c r="D1214" s="202"/>
    </row>
    <row r="1215" ht="14.25" spans="1:4">
      <c r="A1215" s="208" t="s">
        <v>1090</v>
      </c>
      <c r="B1215" s="165"/>
      <c r="C1215" s="201"/>
      <c r="D1215" s="202"/>
    </row>
    <row r="1216" ht="14.25" spans="1:4">
      <c r="A1216" s="208" t="s">
        <v>1091</v>
      </c>
      <c r="B1216" s="165"/>
      <c r="C1216" s="201"/>
      <c r="D1216" s="202"/>
    </row>
    <row r="1217" ht="14.25" spans="1:4">
      <c r="A1217" s="213" t="s">
        <v>1092</v>
      </c>
      <c r="B1217" s="165">
        <v>2210</v>
      </c>
      <c r="C1217" s="201">
        <v>519</v>
      </c>
      <c r="D1217" s="202">
        <f>(C1217-B1217)/B1217</f>
        <v>-0.765158371040724</v>
      </c>
    </row>
    <row r="1218" ht="14.25" spans="1:4">
      <c r="A1218" s="208" t="s">
        <v>1093</v>
      </c>
      <c r="B1218" s="165">
        <v>2123</v>
      </c>
      <c r="C1218" s="201">
        <v>465</v>
      </c>
      <c r="D1218" s="202">
        <f>(C1218-B1218)/B1218</f>
        <v>-0.780970325011776</v>
      </c>
    </row>
    <row r="1219" ht="14.25" spans="1:4">
      <c r="A1219" s="204" t="s">
        <v>799</v>
      </c>
      <c r="B1219" s="165">
        <v>432</v>
      </c>
      <c r="C1219" s="201">
        <v>465</v>
      </c>
      <c r="D1219" s="202">
        <f>(C1219-B1219)/B1219</f>
        <v>0.0763888888888889</v>
      </c>
    </row>
    <row r="1220" ht="14.25" spans="1:4">
      <c r="A1220" s="204" t="s">
        <v>800</v>
      </c>
      <c r="B1220" s="165"/>
      <c r="C1220" s="201"/>
      <c r="D1220" s="202"/>
    </row>
    <row r="1221" ht="14.25" spans="1:4">
      <c r="A1221" s="204" t="s">
        <v>801</v>
      </c>
      <c r="B1221" s="165"/>
      <c r="C1221" s="201"/>
      <c r="D1221" s="202"/>
    </row>
    <row r="1222" ht="14.25" spans="1:4">
      <c r="A1222" s="204" t="s">
        <v>1094</v>
      </c>
      <c r="B1222" s="165">
        <v>-17</v>
      </c>
      <c r="C1222" s="201"/>
      <c r="D1222" s="202">
        <f>(C1222-B1222)/B1222</f>
        <v>-1</v>
      </c>
    </row>
    <row r="1223" ht="14.25" spans="1:4">
      <c r="A1223" s="208" t="s">
        <v>1095</v>
      </c>
      <c r="B1223" s="165"/>
      <c r="C1223" s="201"/>
      <c r="D1223" s="202"/>
    </row>
    <row r="1224" ht="14.25" spans="1:4">
      <c r="A1224" s="208" t="s">
        <v>1096</v>
      </c>
      <c r="B1224" s="165"/>
      <c r="C1224" s="201"/>
      <c r="D1224" s="202"/>
    </row>
    <row r="1225" ht="14.25" spans="1:4">
      <c r="A1225" s="208" t="s">
        <v>1097</v>
      </c>
      <c r="B1225" s="165"/>
      <c r="C1225" s="201"/>
      <c r="D1225" s="202"/>
    </row>
    <row r="1226" ht="14.25" spans="1:4">
      <c r="A1226" s="208" t="s">
        <v>1098</v>
      </c>
      <c r="B1226" s="165"/>
      <c r="C1226" s="201"/>
      <c r="D1226" s="202"/>
    </row>
    <row r="1227" ht="14.25" spans="1:4">
      <c r="A1227" s="208" t="s">
        <v>1099</v>
      </c>
      <c r="B1227" s="165"/>
      <c r="C1227" s="201"/>
      <c r="D1227" s="202"/>
    </row>
    <row r="1228" ht="14.25" spans="1:4">
      <c r="A1228" s="208" t="s">
        <v>1100</v>
      </c>
      <c r="B1228" s="165"/>
      <c r="C1228" s="201"/>
      <c r="D1228" s="202"/>
    </row>
    <row r="1229" ht="14.25" spans="1:4">
      <c r="A1229" s="208" t="s">
        <v>1101</v>
      </c>
      <c r="B1229" s="165">
        <v>1700</v>
      </c>
      <c r="C1229" s="201"/>
      <c r="D1229" s="202">
        <f>(C1229-B1229)/B1229</f>
        <v>-1</v>
      </c>
    </row>
    <row r="1230" ht="14.25" spans="1:4">
      <c r="A1230" s="208" t="s">
        <v>1102</v>
      </c>
      <c r="B1230" s="165"/>
      <c r="C1230" s="201"/>
      <c r="D1230" s="202"/>
    </row>
    <row r="1231" ht="14.25" spans="1:4">
      <c r="A1231" s="208" t="s">
        <v>1103</v>
      </c>
      <c r="B1231" s="165"/>
      <c r="C1231" s="201"/>
      <c r="D1231" s="202"/>
    </row>
    <row r="1232" ht="14.25" spans="1:4">
      <c r="A1232" s="204" t="s">
        <v>1104</v>
      </c>
      <c r="B1232" s="165"/>
      <c r="C1232" s="201"/>
      <c r="D1232" s="202"/>
    </row>
    <row r="1233" ht="14.25" spans="1:4">
      <c r="A1233" s="208" t="s">
        <v>1105</v>
      </c>
      <c r="B1233" s="165"/>
      <c r="C1233" s="201"/>
      <c r="D1233" s="202"/>
    </row>
    <row r="1234" ht="14.25" spans="1:4">
      <c r="A1234" s="208" t="s">
        <v>1106</v>
      </c>
      <c r="B1234" s="165"/>
      <c r="C1234" s="201"/>
      <c r="D1234" s="202"/>
    </row>
    <row r="1235" ht="14.25" spans="1:4">
      <c r="A1235" s="208" t="s">
        <v>1107</v>
      </c>
      <c r="B1235" s="165"/>
      <c r="C1235" s="201"/>
      <c r="D1235" s="202"/>
    </row>
    <row r="1236" ht="14.25" spans="1:4">
      <c r="A1236" s="208" t="s">
        <v>823</v>
      </c>
      <c r="B1236" s="165"/>
      <c r="C1236" s="201"/>
      <c r="D1236" s="202"/>
    </row>
    <row r="1237" ht="14.25" spans="1:4">
      <c r="A1237" s="208" t="s">
        <v>1108</v>
      </c>
      <c r="B1237" s="165">
        <v>8</v>
      </c>
      <c r="C1237" s="201"/>
      <c r="D1237" s="202">
        <f>(C1237-B1237)/B1237</f>
        <v>-1</v>
      </c>
    </row>
    <row r="1238" ht="14.25" spans="1:4">
      <c r="A1238" s="208" t="s">
        <v>1109</v>
      </c>
      <c r="B1238" s="165"/>
      <c r="C1238" s="201"/>
      <c r="D1238" s="202"/>
    </row>
    <row r="1239" ht="14.25" spans="1:4">
      <c r="A1239" s="208" t="s">
        <v>799</v>
      </c>
      <c r="B1239" s="165"/>
      <c r="C1239" s="201"/>
      <c r="D1239" s="202"/>
    </row>
    <row r="1240" ht="14.25" spans="1:4">
      <c r="A1240" s="208" t="s">
        <v>800</v>
      </c>
      <c r="B1240" s="165"/>
      <c r="C1240" s="201"/>
      <c r="D1240" s="202"/>
    </row>
    <row r="1241" ht="14.25" spans="1:4">
      <c r="A1241" s="208" t="s">
        <v>801</v>
      </c>
      <c r="B1241" s="165"/>
      <c r="C1241" s="201"/>
      <c r="D1241" s="202"/>
    </row>
    <row r="1242" ht="14.25" spans="1:4">
      <c r="A1242" s="208" t="s">
        <v>1110</v>
      </c>
      <c r="B1242" s="165"/>
      <c r="C1242" s="201"/>
      <c r="D1242" s="202"/>
    </row>
    <row r="1243" ht="14.25" spans="1:4">
      <c r="A1243" s="208" t="s">
        <v>1111</v>
      </c>
      <c r="B1243" s="165"/>
      <c r="C1243" s="201"/>
      <c r="D1243" s="202"/>
    </row>
    <row r="1244" ht="14.25" spans="1:4">
      <c r="A1244" s="208" t="s">
        <v>1112</v>
      </c>
      <c r="B1244" s="165"/>
      <c r="C1244" s="201"/>
      <c r="D1244" s="202"/>
    </row>
    <row r="1245" ht="14.25" spans="1:4">
      <c r="A1245" s="208" t="s">
        <v>1113</v>
      </c>
      <c r="B1245" s="165"/>
      <c r="C1245" s="201"/>
      <c r="D1245" s="202"/>
    </row>
    <row r="1246" ht="14.25" spans="1:4">
      <c r="A1246" s="208" t="s">
        <v>1114</v>
      </c>
      <c r="B1246" s="165"/>
      <c r="C1246" s="201"/>
      <c r="D1246" s="202"/>
    </row>
    <row r="1247" ht="14.25" spans="1:4">
      <c r="A1247" s="208" t="s">
        <v>1115</v>
      </c>
      <c r="B1247" s="165"/>
      <c r="C1247" s="201"/>
      <c r="D1247" s="202"/>
    </row>
    <row r="1248" ht="14.25" spans="1:4">
      <c r="A1248" s="208" t="s">
        <v>1116</v>
      </c>
      <c r="B1248" s="165"/>
      <c r="C1248" s="201"/>
      <c r="D1248" s="202"/>
    </row>
    <row r="1249" ht="14.25" spans="1:4">
      <c r="A1249" s="208" t="s">
        <v>1117</v>
      </c>
      <c r="B1249" s="165"/>
      <c r="C1249" s="201"/>
      <c r="D1249" s="202"/>
    </row>
    <row r="1250" ht="14.25" spans="1:4">
      <c r="A1250" s="208" t="s">
        <v>1118</v>
      </c>
      <c r="B1250" s="165"/>
      <c r="C1250" s="201"/>
      <c r="D1250" s="202"/>
    </row>
    <row r="1251" ht="14.25" spans="1:4">
      <c r="A1251" s="208" t="s">
        <v>1119</v>
      </c>
      <c r="B1251" s="165"/>
      <c r="C1251" s="201"/>
      <c r="D1251" s="202"/>
    </row>
    <row r="1252" ht="14.25" spans="1:4">
      <c r="A1252" s="208" t="s">
        <v>1120</v>
      </c>
      <c r="B1252" s="165"/>
      <c r="C1252" s="201"/>
      <c r="D1252" s="202"/>
    </row>
    <row r="1253" ht="14.25" spans="1:4">
      <c r="A1253" s="208" t="s">
        <v>1121</v>
      </c>
      <c r="B1253" s="165"/>
      <c r="C1253" s="201"/>
      <c r="D1253" s="202"/>
    </row>
    <row r="1254" ht="14.25" spans="1:4">
      <c r="A1254" s="208" t="s">
        <v>1122</v>
      </c>
      <c r="B1254" s="165"/>
      <c r="C1254" s="201"/>
      <c r="D1254" s="202"/>
    </row>
    <row r="1255" ht="14.25" spans="1:4">
      <c r="A1255" s="208" t="s">
        <v>1123</v>
      </c>
      <c r="B1255" s="165"/>
      <c r="C1255" s="201"/>
      <c r="D1255" s="202"/>
    </row>
    <row r="1256" ht="14.25" spans="1:4">
      <c r="A1256" s="208" t="s">
        <v>823</v>
      </c>
      <c r="B1256" s="165"/>
      <c r="C1256" s="201"/>
      <c r="D1256" s="202"/>
    </row>
    <row r="1257" ht="14.25" spans="1:4">
      <c r="A1257" s="208" t="s">
        <v>1124</v>
      </c>
      <c r="B1257" s="165"/>
      <c r="C1257" s="201"/>
      <c r="D1257" s="202"/>
    </row>
    <row r="1258" ht="14.25" spans="1:4">
      <c r="A1258" s="208" t="s">
        <v>1125</v>
      </c>
      <c r="B1258" s="165"/>
      <c r="C1258" s="201"/>
      <c r="D1258" s="202"/>
    </row>
    <row r="1259" ht="14.25" spans="1:4">
      <c r="A1259" s="208" t="s">
        <v>799</v>
      </c>
      <c r="B1259" s="165"/>
      <c r="C1259" s="201"/>
      <c r="D1259" s="202"/>
    </row>
    <row r="1260" ht="14.25" spans="1:4">
      <c r="A1260" s="208" t="s">
        <v>800</v>
      </c>
      <c r="B1260" s="165"/>
      <c r="C1260" s="201"/>
      <c r="D1260" s="202"/>
    </row>
    <row r="1261" ht="14.25" spans="1:4">
      <c r="A1261" s="208" t="s">
        <v>801</v>
      </c>
      <c r="B1261" s="165"/>
      <c r="C1261" s="201"/>
      <c r="D1261" s="202"/>
    </row>
    <row r="1262" ht="14.25" spans="1:4">
      <c r="A1262" s="208" t="s">
        <v>1126</v>
      </c>
      <c r="B1262" s="165"/>
      <c r="C1262" s="201"/>
      <c r="D1262" s="202"/>
    </row>
    <row r="1263" ht="14.25" spans="1:4">
      <c r="A1263" s="208" t="s">
        <v>1127</v>
      </c>
      <c r="B1263" s="165"/>
      <c r="C1263" s="201"/>
      <c r="D1263" s="202"/>
    </row>
    <row r="1264" ht="14.25" spans="1:4">
      <c r="A1264" s="208" t="s">
        <v>1128</v>
      </c>
      <c r="B1264" s="165"/>
      <c r="C1264" s="201"/>
      <c r="D1264" s="202"/>
    </row>
    <row r="1265" ht="14.25" spans="1:4">
      <c r="A1265" s="208" t="s">
        <v>823</v>
      </c>
      <c r="B1265" s="165"/>
      <c r="C1265" s="201"/>
      <c r="D1265" s="202"/>
    </row>
    <row r="1266" ht="14.25" spans="1:4">
      <c r="A1266" s="208" t="s">
        <v>1129</v>
      </c>
      <c r="B1266" s="165"/>
      <c r="C1266" s="201"/>
      <c r="D1266" s="202"/>
    </row>
    <row r="1267" ht="14.25" spans="1:4">
      <c r="A1267" s="208" t="s">
        <v>1130</v>
      </c>
      <c r="B1267" s="165">
        <v>43</v>
      </c>
      <c r="C1267" s="201">
        <v>54</v>
      </c>
      <c r="D1267" s="202">
        <f>(C1267-B1267)/B1267</f>
        <v>0.255813953488372</v>
      </c>
    </row>
    <row r="1268" ht="14.25" spans="1:4">
      <c r="A1268" s="208" t="s">
        <v>799</v>
      </c>
      <c r="B1268" s="165">
        <v>41</v>
      </c>
      <c r="C1268" s="201">
        <v>54</v>
      </c>
      <c r="D1268" s="202">
        <f>(C1268-B1268)/B1268</f>
        <v>0.317073170731707</v>
      </c>
    </row>
    <row r="1269" ht="14.25" spans="1:4">
      <c r="A1269" s="208" t="s">
        <v>800</v>
      </c>
      <c r="B1269" s="165"/>
      <c r="C1269" s="201"/>
      <c r="D1269" s="202"/>
    </row>
    <row r="1270" ht="14.25" spans="1:4">
      <c r="A1270" s="208" t="s">
        <v>801</v>
      </c>
      <c r="B1270" s="165"/>
      <c r="C1270" s="201"/>
      <c r="D1270" s="202"/>
    </row>
    <row r="1271" ht="14.25" spans="1:4">
      <c r="A1271" s="208" t="s">
        <v>1131</v>
      </c>
      <c r="B1271" s="165"/>
      <c r="C1271" s="201"/>
      <c r="D1271" s="202"/>
    </row>
    <row r="1272" ht="14.25" spans="1:4">
      <c r="A1272" s="208" t="s">
        <v>1132</v>
      </c>
      <c r="B1272" s="165">
        <v>2</v>
      </c>
      <c r="C1272" s="201"/>
      <c r="D1272" s="202">
        <f>(C1272-B1272)/B1272</f>
        <v>-1</v>
      </c>
    </row>
    <row r="1273" ht="14.25" spans="1:4">
      <c r="A1273" s="208" t="s">
        <v>1133</v>
      </c>
      <c r="B1273" s="165"/>
      <c r="C1273" s="201"/>
      <c r="D1273" s="202"/>
    </row>
    <row r="1274" ht="14.25" spans="1:4">
      <c r="A1274" s="208" t="s">
        <v>1134</v>
      </c>
      <c r="B1274" s="165"/>
      <c r="C1274" s="201"/>
      <c r="D1274" s="202"/>
    </row>
    <row r="1275" ht="14.25" spans="1:4">
      <c r="A1275" s="208" t="s">
        <v>1135</v>
      </c>
      <c r="B1275" s="165"/>
      <c r="C1275" s="201"/>
      <c r="D1275" s="202"/>
    </row>
    <row r="1276" ht="14.25" spans="1:4">
      <c r="A1276" s="208" t="s">
        <v>1136</v>
      </c>
      <c r="B1276" s="165"/>
      <c r="C1276" s="201"/>
      <c r="D1276" s="202"/>
    </row>
    <row r="1277" ht="14.25" spans="1:4">
      <c r="A1277" s="208" t="s">
        <v>1137</v>
      </c>
      <c r="B1277" s="165"/>
      <c r="C1277" s="201"/>
      <c r="D1277" s="202"/>
    </row>
    <row r="1278" ht="14.25" spans="1:4">
      <c r="A1278" s="208" t="s">
        <v>1138</v>
      </c>
      <c r="B1278" s="165"/>
      <c r="C1278" s="201"/>
      <c r="D1278" s="202"/>
    </row>
    <row r="1279" ht="14.25" spans="1:4">
      <c r="A1279" s="208" t="s">
        <v>1139</v>
      </c>
      <c r="B1279" s="165"/>
      <c r="C1279" s="201"/>
      <c r="D1279" s="202"/>
    </row>
    <row r="1280" ht="14.25" spans="1:4">
      <c r="A1280" s="208" t="s">
        <v>1140</v>
      </c>
      <c r="B1280" s="165">
        <v>24</v>
      </c>
      <c r="C1280" s="201"/>
      <c r="D1280" s="202">
        <f>(C1280-B1280)/B1280</f>
        <v>-1</v>
      </c>
    </row>
    <row r="1281" ht="14.25" spans="1:4">
      <c r="A1281" s="208" t="s">
        <v>799</v>
      </c>
      <c r="B1281" s="165"/>
      <c r="C1281" s="201"/>
      <c r="D1281" s="202"/>
    </row>
    <row r="1282" ht="14.25" spans="1:4">
      <c r="A1282" s="208" t="s">
        <v>800</v>
      </c>
      <c r="B1282" s="165"/>
      <c r="C1282" s="201"/>
      <c r="D1282" s="202"/>
    </row>
    <row r="1283" ht="14.25" spans="1:4">
      <c r="A1283" s="208" t="s">
        <v>801</v>
      </c>
      <c r="B1283" s="165"/>
      <c r="C1283" s="201"/>
      <c r="D1283" s="202"/>
    </row>
    <row r="1284" ht="14.25" spans="1:4">
      <c r="A1284" s="208" t="s">
        <v>1141</v>
      </c>
      <c r="B1284" s="165"/>
      <c r="C1284" s="201"/>
      <c r="D1284" s="202"/>
    </row>
    <row r="1285" ht="14.25" spans="1:4">
      <c r="A1285" s="204" t="s">
        <v>1142</v>
      </c>
      <c r="B1285" s="165"/>
      <c r="C1285" s="201"/>
      <c r="D1285" s="202"/>
    </row>
    <row r="1286" ht="14.25" spans="1:4">
      <c r="A1286" s="204" t="s">
        <v>1143</v>
      </c>
      <c r="B1286" s="165"/>
      <c r="C1286" s="201"/>
      <c r="D1286" s="202"/>
    </row>
    <row r="1287" ht="14.25" spans="1:4">
      <c r="A1287" s="204" t="s">
        <v>1144</v>
      </c>
      <c r="B1287" s="165"/>
      <c r="C1287" s="201"/>
      <c r="D1287" s="202"/>
    </row>
    <row r="1288" ht="14.25" spans="1:4">
      <c r="A1288" s="204" t="s">
        <v>1145</v>
      </c>
      <c r="B1288" s="165">
        <v>24</v>
      </c>
      <c r="C1288" s="201"/>
      <c r="D1288" s="202">
        <f>(C1288-B1288)/B1288</f>
        <v>-1</v>
      </c>
    </row>
    <row r="1289" ht="14.25" spans="1:4">
      <c r="A1289" s="204" t="s">
        <v>1146</v>
      </c>
      <c r="B1289" s="165"/>
      <c r="C1289" s="201"/>
      <c r="D1289" s="202"/>
    </row>
    <row r="1290" ht="14.25" spans="1:4">
      <c r="A1290" s="204" t="s">
        <v>1147</v>
      </c>
      <c r="B1290" s="165"/>
      <c r="C1290" s="201"/>
      <c r="D1290" s="202"/>
    </row>
    <row r="1291" ht="14.25" spans="1:4">
      <c r="A1291" s="204" t="s">
        <v>1148</v>
      </c>
      <c r="B1291" s="165"/>
      <c r="C1291" s="201"/>
      <c r="D1291" s="202"/>
    </row>
    <row r="1292" ht="14.25" spans="1:4">
      <c r="A1292" s="208" t="s">
        <v>1149</v>
      </c>
      <c r="B1292" s="165"/>
      <c r="C1292" s="201"/>
      <c r="D1292" s="202"/>
    </row>
    <row r="1293" ht="14.25" spans="1:4">
      <c r="A1293" s="208" t="s">
        <v>1150</v>
      </c>
      <c r="B1293" s="165"/>
      <c r="C1293" s="201"/>
      <c r="D1293" s="202"/>
    </row>
    <row r="1294" ht="14.25" spans="1:4">
      <c r="A1294" s="208" t="s">
        <v>1151</v>
      </c>
      <c r="B1294" s="165"/>
      <c r="C1294" s="201"/>
      <c r="D1294" s="202"/>
    </row>
    <row r="1295" ht="14.25" spans="1:4">
      <c r="A1295" s="208" t="s">
        <v>1152</v>
      </c>
      <c r="B1295" s="165">
        <v>20</v>
      </c>
      <c r="C1295" s="201"/>
      <c r="D1295" s="202">
        <f>(C1295-B1295)/B1295</f>
        <v>-1</v>
      </c>
    </row>
    <row r="1296" ht="14.25" spans="1:4">
      <c r="A1296" s="208" t="s">
        <v>1153</v>
      </c>
      <c r="B1296" s="165">
        <v>20</v>
      </c>
      <c r="C1296" s="201"/>
      <c r="D1296" s="202">
        <f>(C1296-B1296)/B1296</f>
        <v>-1</v>
      </c>
    </row>
    <row r="1297" ht="14.25" spans="1:4">
      <c r="A1297" s="210" t="s">
        <v>1154</v>
      </c>
      <c r="B1297" s="165">
        <v>6578</v>
      </c>
      <c r="C1297" s="201">
        <v>4564</v>
      </c>
      <c r="D1297" s="202">
        <f>(C1297-B1297)/B1297</f>
        <v>-0.306172088780784</v>
      </c>
    </row>
    <row r="1298" ht="14.25" spans="1:4">
      <c r="A1298" s="208" t="s">
        <v>1155</v>
      </c>
      <c r="B1298" s="165">
        <v>2296</v>
      </c>
      <c r="C1298" s="201"/>
      <c r="D1298" s="202">
        <f>(C1298-B1298)/B1298</f>
        <v>-1</v>
      </c>
    </row>
    <row r="1299" ht="14.25" spans="1:4">
      <c r="A1299" s="208" t="s">
        <v>1156</v>
      </c>
      <c r="B1299" s="165"/>
      <c r="C1299" s="201"/>
      <c r="D1299" s="202"/>
    </row>
    <row r="1300" ht="14.25" spans="1:4">
      <c r="A1300" s="204" t="s">
        <v>1157</v>
      </c>
      <c r="B1300" s="165"/>
      <c r="C1300" s="201"/>
      <c r="D1300" s="202"/>
    </row>
    <row r="1301" ht="14.25" spans="1:4">
      <c r="A1301" s="208" t="s">
        <v>1158</v>
      </c>
      <c r="B1301" s="165">
        <v>-102</v>
      </c>
      <c r="C1301" s="201"/>
      <c r="D1301" s="202">
        <f>(C1301-B1301)/B1301</f>
        <v>-1</v>
      </c>
    </row>
    <row r="1302" ht="14.25" spans="1:4">
      <c r="A1302" s="208" t="s">
        <v>1159</v>
      </c>
      <c r="B1302" s="165"/>
      <c r="C1302" s="201"/>
      <c r="D1302" s="202"/>
    </row>
    <row r="1303" ht="14.25" spans="1:4">
      <c r="A1303" s="208" t="s">
        <v>1160</v>
      </c>
      <c r="B1303" s="165">
        <v>1971</v>
      </c>
      <c r="C1303" s="201"/>
      <c r="D1303" s="202">
        <f>(C1303-B1303)/B1303</f>
        <v>-1</v>
      </c>
    </row>
    <row r="1304" ht="14.25" spans="1:4">
      <c r="A1304" s="208" t="s">
        <v>1161</v>
      </c>
      <c r="B1304" s="165">
        <v>235</v>
      </c>
      <c r="C1304" s="201"/>
      <c r="D1304" s="202">
        <f>(C1304-B1304)/B1304</f>
        <v>-1</v>
      </c>
    </row>
    <row r="1305" ht="14.25" spans="1:4">
      <c r="A1305" s="208" t="s">
        <v>1162</v>
      </c>
      <c r="B1305" s="165"/>
      <c r="C1305" s="201"/>
      <c r="D1305" s="202"/>
    </row>
    <row r="1306" ht="14.25" spans="1:4">
      <c r="A1306" s="204" t="s">
        <v>1163</v>
      </c>
      <c r="B1306" s="165">
        <v>192</v>
      </c>
      <c r="C1306" s="201"/>
      <c r="D1306" s="202">
        <f>(C1306-B1306)/B1306</f>
        <v>-1</v>
      </c>
    </row>
    <row r="1307" ht="14.25" spans="1:4">
      <c r="A1307" s="208" t="s">
        <v>1164</v>
      </c>
      <c r="B1307" s="165">
        <v>4282</v>
      </c>
      <c r="C1307" s="201">
        <v>4564</v>
      </c>
      <c r="D1307" s="202">
        <f>(C1307-B1307)/B1307</f>
        <v>0.0658570761326483</v>
      </c>
    </row>
    <row r="1308" ht="14.25" spans="1:4">
      <c r="A1308" s="208" t="s">
        <v>1165</v>
      </c>
      <c r="B1308" s="165">
        <v>4282</v>
      </c>
      <c r="C1308" s="201">
        <v>4564</v>
      </c>
      <c r="D1308" s="202">
        <f>(C1308-B1308)/B1308</f>
        <v>0.0658570761326483</v>
      </c>
    </row>
    <row r="1309" ht="14.25" spans="1:4">
      <c r="A1309" s="211" t="s">
        <v>1166</v>
      </c>
      <c r="B1309" s="165"/>
      <c r="C1309" s="201"/>
      <c r="D1309" s="202"/>
    </row>
    <row r="1310" ht="14.25" spans="1:4">
      <c r="A1310" s="208" t="s">
        <v>1167</v>
      </c>
      <c r="B1310" s="165"/>
      <c r="C1310" s="201"/>
      <c r="D1310" s="202"/>
    </row>
    <row r="1311" ht="14.25" spans="1:4">
      <c r="A1311" s="204" t="s">
        <v>1168</v>
      </c>
      <c r="B1311" s="165"/>
      <c r="C1311" s="201"/>
      <c r="D1311" s="202"/>
    </row>
    <row r="1312" ht="14.25" spans="1:4">
      <c r="A1312" s="204" t="s">
        <v>1169</v>
      </c>
      <c r="B1312" s="165"/>
      <c r="C1312" s="201"/>
      <c r="D1312" s="202"/>
    </row>
    <row r="1313" ht="14.25" spans="1:4">
      <c r="A1313" s="204" t="s">
        <v>1170</v>
      </c>
      <c r="B1313" s="165"/>
      <c r="C1313" s="201"/>
      <c r="D1313" s="202"/>
    </row>
    <row r="1314" ht="14.25" spans="1:4">
      <c r="A1314" s="211" t="s">
        <v>1171</v>
      </c>
      <c r="B1314" s="165"/>
      <c r="C1314" s="201"/>
      <c r="D1314" s="202"/>
    </row>
    <row r="1315" ht="14.25" spans="1:4">
      <c r="A1315" s="214" t="s">
        <v>1172</v>
      </c>
      <c r="B1315" s="165">
        <v>404</v>
      </c>
      <c r="C1315" s="201"/>
      <c r="D1315" s="202">
        <f>(C1315-B1315)/B1315</f>
        <v>-1</v>
      </c>
    </row>
    <row r="1316" ht="14.25" spans="1:4">
      <c r="A1316" s="211" t="s">
        <v>1173</v>
      </c>
      <c r="B1316" s="165">
        <v>226</v>
      </c>
      <c r="C1316" s="201"/>
      <c r="D1316" s="202">
        <f>(C1316-B1316)/B1316</f>
        <v>-1</v>
      </c>
    </row>
    <row r="1317" ht="14.25" spans="1:4">
      <c r="A1317" s="211" t="s">
        <v>799</v>
      </c>
      <c r="B1317" s="165"/>
      <c r="C1317" s="201"/>
      <c r="D1317" s="202"/>
    </row>
    <row r="1318" ht="14.25" spans="1:4">
      <c r="A1318" s="211" t="s">
        <v>800</v>
      </c>
      <c r="B1318" s="165"/>
      <c r="C1318" s="201"/>
      <c r="D1318" s="202"/>
    </row>
    <row r="1319" ht="14.25" spans="1:4">
      <c r="A1319" s="211" t="s">
        <v>801</v>
      </c>
      <c r="B1319" s="165"/>
      <c r="C1319" s="201"/>
      <c r="D1319" s="202"/>
    </row>
    <row r="1320" ht="14.25" spans="1:4">
      <c r="A1320" s="211" t="s">
        <v>1174</v>
      </c>
      <c r="B1320" s="165"/>
      <c r="C1320" s="201"/>
      <c r="D1320" s="202"/>
    </row>
    <row r="1321" ht="14.25" spans="1:4">
      <c r="A1321" s="211" t="s">
        <v>1175</v>
      </c>
      <c r="B1321" s="165"/>
      <c r="C1321" s="201"/>
      <c r="D1321" s="202"/>
    </row>
    <row r="1322" ht="14.25" spans="1:4">
      <c r="A1322" s="211" t="s">
        <v>1176</v>
      </c>
      <c r="B1322" s="165">
        <v>-10</v>
      </c>
      <c r="C1322" s="201"/>
      <c r="D1322" s="202">
        <f>(C1322-B1322)/B1322</f>
        <v>-1</v>
      </c>
    </row>
    <row r="1323" ht="14.25" spans="1:4">
      <c r="A1323" s="211" t="s">
        <v>1177</v>
      </c>
      <c r="B1323" s="165"/>
      <c r="C1323" s="201"/>
      <c r="D1323" s="202"/>
    </row>
    <row r="1324" ht="14.25" spans="1:4">
      <c r="A1324" s="211" t="s">
        <v>1178</v>
      </c>
      <c r="B1324" s="165"/>
      <c r="C1324" s="201"/>
      <c r="D1324" s="202"/>
    </row>
    <row r="1325" ht="14.25" spans="1:4">
      <c r="A1325" s="211" t="s">
        <v>1179</v>
      </c>
      <c r="B1325" s="165"/>
      <c r="C1325" s="201"/>
      <c r="D1325" s="202"/>
    </row>
    <row r="1326" ht="14.25" spans="1:4">
      <c r="A1326" s="211" t="s">
        <v>1180</v>
      </c>
      <c r="B1326" s="165"/>
      <c r="C1326" s="201"/>
      <c r="D1326" s="202"/>
    </row>
    <row r="1327" ht="14.25" spans="1:4">
      <c r="A1327" s="211" t="s">
        <v>1181</v>
      </c>
      <c r="B1327" s="165">
        <v>213</v>
      </c>
      <c r="C1327" s="201"/>
      <c r="D1327" s="202">
        <f>(C1327-B1327)/B1327</f>
        <v>-1</v>
      </c>
    </row>
    <row r="1328" ht="14.25" spans="1:4">
      <c r="A1328" s="211" t="s">
        <v>1182</v>
      </c>
      <c r="B1328" s="165"/>
      <c r="C1328" s="201"/>
      <c r="D1328" s="202"/>
    </row>
    <row r="1329" ht="14.25" spans="1:4">
      <c r="A1329" s="211" t="s">
        <v>823</v>
      </c>
      <c r="B1329" s="165"/>
      <c r="C1329" s="201"/>
      <c r="D1329" s="202"/>
    </row>
    <row r="1330" ht="14.25" spans="1:4">
      <c r="A1330" s="204" t="s">
        <v>1183</v>
      </c>
      <c r="B1330" s="165">
        <v>23</v>
      </c>
      <c r="C1330" s="201"/>
      <c r="D1330" s="202">
        <f>(C1330-B1330)/B1330</f>
        <v>-1</v>
      </c>
    </row>
    <row r="1331" ht="14.25" spans="1:4">
      <c r="A1331" s="211" t="s">
        <v>1184</v>
      </c>
      <c r="B1331" s="165"/>
      <c r="C1331" s="201"/>
      <c r="D1331" s="202"/>
    </row>
    <row r="1332" ht="14.25" spans="1:4">
      <c r="A1332" s="211" t="s">
        <v>799</v>
      </c>
      <c r="B1332" s="165"/>
      <c r="C1332" s="201"/>
      <c r="D1332" s="202"/>
    </row>
    <row r="1333" ht="14.25" spans="1:4">
      <c r="A1333" s="211" t="s">
        <v>800</v>
      </c>
      <c r="B1333" s="165"/>
      <c r="C1333" s="201"/>
      <c r="D1333" s="202"/>
    </row>
    <row r="1334" ht="14.25" spans="1:4">
      <c r="A1334" s="211" t="s">
        <v>801</v>
      </c>
      <c r="B1334" s="165"/>
      <c r="C1334" s="201"/>
      <c r="D1334" s="202"/>
    </row>
    <row r="1335" ht="14.25" spans="1:4">
      <c r="A1335" s="211" t="s">
        <v>1185</v>
      </c>
      <c r="B1335" s="165"/>
      <c r="C1335" s="201"/>
      <c r="D1335" s="202"/>
    </row>
    <row r="1336" ht="14.25" spans="1:4">
      <c r="A1336" s="211" t="s">
        <v>1186</v>
      </c>
      <c r="B1336" s="165"/>
      <c r="C1336" s="201"/>
      <c r="D1336" s="202"/>
    </row>
    <row r="1337" ht="14.25" spans="1:4">
      <c r="A1337" s="211" t="s">
        <v>1187</v>
      </c>
      <c r="B1337" s="165"/>
      <c r="C1337" s="201"/>
      <c r="D1337" s="202"/>
    </row>
    <row r="1338" ht="14.25" spans="1:4">
      <c r="A1338" s="211" t="s">
        <v>1188</v>
      </c>
      <c r="B1338" s="165"/>
      <c r="C1338" s="201"/>
      <c r="D1338" s="202"/>
    </row>
    <row r="1339" ht="14.25" spans="1:4">
      <c r="A1339" s="211" t="s">
        <v>1189</v>
      </c>
      <c r="B1339" s="165"/>
      <c r="C1339" s="201"/>
      <c r="D1339" s="202"/>
    </row>
    <row r="1340" ht="14.25" spans="1:4">
      <c r="A1340" s="211" t="s">
        <v>1190</v>
      </c>
      <c r="B1340" s="165"/>
      <c r="C1340" s="201"/>
      <c r="D1340" s="202"/>
    </row>
    <row r="1341" ht="14.25" spans="1:4">
      <c r="A1341" s="211" t="s">
        <v>1191</v>
      </c>
      <c r="B1341" s="165"/>
      <c r="C1341" s="201"/>
      <c r="D1341" s="202"/>
    </row>
    <row r="1342" ht="14.25" spans="1:4">
      <c r="A1342" s="211" t="s">
        <v>1192</v>
      </c>
      <c r="B1342" s="165"/>
      <c r="C1342" s="201"/>
      <c r="D1342" s="202"/>
    </row>
    <row r="1343" ht="14.25" spans="1:4">
      <c r="A1343" s="211" t="s">
        <v>823</v>
      </c>
      <c r="B1343" s="165"/>
      <c r="C1343" s="201"/>
      <c r="D1343" s="202"/>
    </row>
    <row r="1344" ht="14.25" spans="1:4">
      <c r="A1344" s="211" t="s">
        <v>1193</v>
      </c>
      <c r="B1344" s="165"/>
      <c r="C1344" s="201"/>
      <c r="D1344" s="202"/>
    </row>
    <row r="1345" ht="14.25" spans="1:4">
      <c r="A1345" s="211" t="s">
        <v>1194</v>
      </c>
      <c r="B1345" s="201"/>
      <c r="C1345" s="201"/>
      <c r="D1345" s="202"/>
    </row>
    <row r="1346" ht="14.25" spans="1:4">
      <c r="A1346" s="211" t="s">
        <v>1195</v>
      </c>
      <c r="B1346" s="201"/>
      <c r="C1346" s="201"/>
      <c r="D1346" s="202"/>
    </row>
    <row r="1347" ht="14.25" spans="1:4">
      <c r="A1347" s="211" t="s">
        <v>1196</v>
      </c>
      <c r="B1347" s="201"/>
      <c r="C1347" s="201"/>
      <c r="D1347" s="202"/>
    </row>
    <row r="1348" ht="14.25" spans="1:4">
      <c r="A1348" s="211" t="s">
        <v>1197</v>
      </c>
      <c r="B1348" s="201"/>
      <c r="C1348" s="201"/>
      <c r="D1348" s="202"/>
    </row>
    <row r="1349" ht="14.25" spans="1:4">
      <c r="A1349" s="211" t="s">
        <v>1198</v>
      </c>
      <c r="B1349" s="201"/>
      <c r="C1349" s="201"/>
      <c r="D1349" s="202"/>
    </row>
    <row r="1350" ht="14.25" spans="1:4">
      <c r="A1350" s="211" t="s">
        <v>1199</v>
      </c>
      <c r="B1350" s="201">
        <v>178</v>
      </c>
      <c r="C1350" s="201"/>
      <c r="D1350" s="202">
        <f>(C1350-B1350)/B1350</f>
        <v>-1</v>
      </c>
    </row>
    <row r="1351" ht="14.25" spans="1:4">
      <c r="A1351" s="211" t="s">
        <v>1200</v>
      </c>
      <c r="B1351" s="201"/>
      <c r="C1351" s="201"/>
      <c r="D1351" s="202"/>
    </row>
    <row r="1352" ht="14.25" spans="1:4">
      <c r="A1352" s="211" t="s">
        <v>1201</v>
      </c>
      <c r="B1352" s="201"/>
      <c r="C1352" s="201"/>
      <c r="D1352" s="202"/>
    </row>
    <row r="1353" ht="14.25" spans="1:4">
      <c r="A1353" s="211" t="s">
        <v>1202</v>
      </c>
      <c r="B1353" s="201">
        <v>178</v>
      </c>
      <c r="C1353" s="201"/>
      <c r="D1353" s="202">
        <f>(C1353-B1353)/B1353</f>
        <v>-1</v>
      </c>
    </row>
    <row r="1354" ht="14.25" spans="1:4">
      <c r="A1354" s="211" t="s">
        <v>1203</v>
      </c>
      <c r="B1354" s="201"/>
      <c r="C1354" s="201"/>
      <c r="D1354" s="202"/>
    </row>
    <row r="1355" ht="14.25" spans="1:4">
      <c r="A1355" s="211" t="s">
        <v>1204</v>
      </c>
      <c r="B1355" s="201"/>
      <c r="C1355" s="201"/>
      <c r="D1355" s="202"/>
    </row>
    <row r="1356" ht="14.25" spans="1:4">
      <c r="A1356" s="211" t="s">
        <v>1205</v>
      </c>
      <c r="B1356" s="201"/>
      <c r="C1356" s="201"/>
      <c r="D1356" s="202"/>
    </row>
    <row r="1357" ht="14.25" spans="1:4">
      <c r="A1357" s="211" t="s">
        <v>1206</v>
      </c>
      <c r="B1357" s="201"/>
      <c r="C1357" s="201"/>
      <c r="D1357" s="202"/>
    </row>
    <row r="1358" ht="14.25" spans="1:4">
      <c r="A1358" s="211" t="s">
        <v>1207</v>
      </c>
      <c r="B1358" s="201"/>
      <c r="C1358" s="201"/>
      <c r="D1358" s="202"/>
    </row>
    <row r="1359" ht="14.25" spans="1:4">
      <c r="A1359" s="211" t="s">
        <v>1208</v>
      </c>
      <c r="B1359" s="201"/>
      <c r="C1359" s="201"/>
      <c r="D1359" s="202"/>
    </row>
    <row r="1360" ht="14.25" spans="1:4">
      <c r="A1360" s="204" t="s">
        <v>1209</v>
      </c>
      <c r="B1360" s="201"/>
      <c r="C1360" s="201"/>
      <c r="D1360" s="202"/>
    </row>
    <row r="1361" ht="14.25" spans="1:4">
      <c r="A1361" s="211" t="s">
        <v>1210</v>
      </c>
      <c r="B1361" s="201"/>
      <c r="C1361" s="201"/>
      <c r="D1361" s="202"/>
    </row>
    <row r="1362" ht="14.25" spans="1:4">
      <c r="A1362" s="211" t="s">
        <v>1211</v>
      </c>
      <c r="B1362" s="201"/>
      <c r="C1362" s="201"/>
      <c r="D1362" s="202"/>
    </row>
    <row r="1363" ht="14.25" spans="1:4">
      <c r="A1363" s="211" t="s">
        <v>1212</v>
      </c>
      <c r="B1363" s="201"/>
      <c r="C1363" s="201"/>
      <c r="D1363" s="202"/>
    </row>
    <row r="1364" ht="14.25" spans="1:4">
      <c r="A1364" s="211" t="s">
        <v>1213</v>
      </c>
      <c r="B1364" s="201"/>
      <c r="C1364" s="201"/>
      <c r="D1364" s="202"/>
    </row>
    <row r="1365" ht="14.25" spans="1:4">
      <c r="A1365" s="211" t="s">
        <v>1214</v>
      </c>
      <c r="B1365" s="201"/>
      <c r="C1365" s="201"/>
      <c r="D1365" s="202"/>
    </row>
    <row r="1366" ht="14.25" spans="1:4">
      <c r="A1366" s="211" t="s">
        <v>1215</v>
      </c>
      <c r="B1366" s="201"/>
      <c r="C1366" s="201"/>
      <c r="D1366" s="202"/>
    </row>
    <row r="1367" ht="14.25" spans="1:4">
      <c r="A1367" s="211" t="s">
        <v>1216</v>
      </c>
      <c r="B1367" s="201"/>
      <c r="C1367" s="201"/>
      <c r="D1367" s="202"/>
    </row>
    <row r="1368" ht="14.25" spans="1:4">
      <c r="A1368" s="214" t="s">
        <v>1217</v>
      </c>
      <c r="B1368" s="201"/>
      <c r="C1368" s="201">
        <v>1000</v>
      </c>
      <c r="D1368" s="202"/>
    </row>
    <row r="1369" ht="14.25" spans="1:4">
      <c r="A1369" s="214" t="s">
        <v>1218</v>
      </c>
      <c r="B1369" s="201">
        <v>400</v>
      </c>
      <c r="C1369" s="201">
        <v>49515</v>
      </c>
      <c r="D1369" s="202">
        <f>(C1369-B1369)/B1369</f>
        <v>122.7875</v>
      </c>
    </row>
    <row r="1370" ht="14.25" spans="1:4">
      <c r="A1370" s="211" t="s">
        <v>1219</v>
      </c>
      <c r="B1370" s="201">
        <v>400</v>
      </c>
      <c r="C1370" s="201">
        <v>49515</v>
      </c>
      <c r="D1370" s="202">
        <f>(C1370-B1370)/B1370</f>
        <v>122.7875</v>
      </c>
    </row>
    <row r="1371" ht="14.25" spans="1:4">
      <c r="A1371" s="211" t="s">
        <v>1091</v>
      </c>
      <c r="B1371" s="201">
        <v>400</v>
      </c>
      <c r="C1371" s="201"/>
      <c r="D1371" s="202">
        <f>(C1371-B1371)/B1371</f>
        <v>-1</v>
      </c>
    </row>
    <row r="1372" ht="14.25" spans="1:4">
      <c r="A1372" s="211" t="s">
        <v>1220</v>
      </c>
      <c r="B1372" s="201"/>
      <c r="C1372" s="201"/>
      <c r="D1372" s="202"/>
    </row>
    <row r="1373" ht="14.25" spans="1:4">
      <c r="A1373" s="214" t="s">
        <v>1221</v>
      </c>
      <c r="B1373" s="201">
        <v>1450</v>
      </c>
      <c r="C1373" s="201">
        <v>3298</v>
      </c>
      <c r="D1373" s="202">
        <f>(C1373-B1373)/B1373</f>
        <v>1.27448275862069</v>
      </c>
    </row>
    <row r="1374" ht="14.25" spans="1:4">
      <c r="A1374" s="211" t="s">
        <v>1222</v>
      </c>
      <c r="B1374" s="201"/>
      <c r="C1374" s="201"/>
      <c r="D1374" s="202"/>
    </row>
    <row r="1375" ht="14.25" spans="1:4">
      <c r="A1375" s="211" t="s">
        <v>1223</v>
      </c>
      <c r="B1375" s="201"/>
      <c r="C1375" s="201"/>
      <c r="D1375" s="202"/>
    </row>
    <row r="1376" ht="14.25" spans="1:4">
      <c r="A1376" s="211" t="s">
        <v>1224</v>
      </c>
      <c r="B1376" s="201">
        <v>1450</v>
      </c>
      <c r="C1376" s="201">
        <v>3298</v>
      </c>
      <c r="D1376" s="202">
        <f>(C1376-B1376)/B1376</f>
        <v>1.27448275862069</v>
      </c>
    </row>
    <row r="1377" ht="14.25" spans="1:4">
      <c r="A1377" s="211" t="s">
        <v>1225</v>
      </c>
      <c r="B1377" s="201">
        <v>1450</v>
      </c>
      <c r="C1377" s="201">
        <v>3283</v>
      </c>
      <c r="D1377" s="202">
        <f>(C1377-B1377)/B1377</f>
        <v>1.26413793103448</v>
      </c>
    </row>
    <row r="1378" ht="14.25" spans="1:4">
      <c r="A1378" s="211" t="s">
        <v>1226</v>
      </c>
      <c r="B1378" s="201"/>
      <c r="C1378" s="201"/>
      <c r="D1378" s="202"/>
    </row>
    <row r="1379" ht="14.25" spans="1:4">
      <c r="A1379" s="211" t="s">
        <v>1227</v>
      </c>
      <c r="B1379" s="201"/>
      <c r="C1379" s="201"/>
      <c r="D1379" s="202"/>
    </row>
    <row r="1380" ht="14.25" spans="1:4">
      <c r="A1380" s="211" t="s">
        <v>1228</v>
      </c>
      <c r="B1380" s="201"/>
      <c r="C1380" s="201">
        <v>15</v>
      </c>
      <c r="D1380" s="202"/>
    </row>
    <row r="1381" ht="14.25" spans="1:4">
      <c r="A1381" s="214" t="s">
        <v>1229</v>
      </c>
      <c r="B1381" s="201">
        <v>30</v>
      </c>
      <c r="C1381" s="201">
        <v>50</v>
      </c>
      <c r="D1381" s="202">
        <f>(C1381-B1381)/B1381</f>
        <v>0.666666666666667</v>
      </c>
    </row>
    <row r="1382" ht="14.25" spans="1:4">
      <c r="A1382" s="211" t="s">
        <v>1230</v>
      </c>
      <c r="B1382" s="201"/>
      <c r="C1382" s="201"/>
      <c r="D1382" s="202"/>
    </row>
    <row r="1383" ht="14.25" spans="1:4">
      <c r="A1383" s="211" t="s">
        <v>1231</v>
      </c>
      <c r="B1383" s="201"/>
      <c r="C1383" s="201"/>
      <c r="D1383" s="202"/>
    </row>
    <row r="1384" ht="14.25" spans="1:4">
      <c r="A1384" s="211" t="s">
        <v>1232</v>
      </c>
      <c r="B1384" s="201">
        <v>30</v>
      </c>
      <c r="C1384" s="201">
        <v>50</v>
      </c>
      <c r="D1384" s="202">
        <f>(C1384-B1384)/B1384</f>
        <v>0.666666666666667</v>
      </c>
    </row>
    <row r="1385" ht="14.25" spans="1:4">
      <c r="A1385" s="215" t="s">
        <v>1233</v>
      </c>
      <c r="B1385" s="201">
        <f>B1381+B1369+B1368+B1315+B1297+B1217+B1207+B1178+B1151+B1075+B1011+B881+B857+B779+B707+B590+B541+B485+B430+B309+B290+B257+B4+B1373</f>
        <v>190202</v>
      </c>
      <c r="C1385" s="201">
        <v>180987</v>
      </c>
      <c r="D1385" s="202">
        <f>(C1385-B1385)/B1385</f>
        <v>-0.0484484916036635</v>
      </c>
    </row>
    <row r="1386" ht="14.25" spans="1:4">
      <c r="A1386" s="216" t="s">
        <v>1234</v>
      </c>
      <c r="B1386" s="201"/>
      <c r="C1386" s="201">
        <v>3169</v>
      </c>
      <c r="D1386" s="202"/>
    </row>
    <row r="1387" ht="14.25" spans="1:4">
      <c r="A1387" s="216" t="s">
        <v>1235</v>
      </c>
      <c r="B1387" s="201"/>
      <c r="C1387" s="201"/>
      <c r="D1387" s="202"/>
    </row>
    <row r="1388" ht="14.25" spans="1:4">
      <c r="A1388" s="217" t="s">
        <v>1236</v>
      </c>
      <c r="B1388" s="201"/>
      <c r="C1388" s="201"/>
      <c r="D1388" s="202"/>
    </row>
    <row r="1389" ht="14.25" spans="1:4">
      <c r="A1389" s="217" t="s">
        <v>1237</v>
      </c>
      <c r="B1389" s="201"/>
      <c r="C1389" s="201"/>
      <c r="D1389" s="202"/>
    </row>
    <row r="1390" ht="14.25" spans="1:4">
      <c r="A1390" s="217" t="s">
        <v>1238</v>
      </c>
      <c r="B1390" s="201"/>
      <c r="C1390" s="201"/>
      <c r="D1390" s="202"/>
    </row>
    <row r="1391" ht="14.25" spans="1:4">
      <c r="A1391" s="216" t="s">
        <v>1239</v>
      </c>
      <c r="B1391" s="201">
        <f>B1392+B1393</f>
        <v>4069</v>
      </c>
      <c r="C1391" s="201">
        <v>3169</v>
      </c>
      <c r="D1391" s="202">
        <f>(C1391-B1391)/B1391</f>
        <v>-0.22118456623249</v>
      </c>
    </row>
    <row r="1392" ht="14.25" spans="1:4">
      <c r="A1392" s="217" t="s">
        <v>1240</v>
      </c>
      <c r="B1392" s="201"/>
      <c r="C1392" s="201"/>
      <c r="D1392" s="202"/>
    </row>
    <row r="1393" ht="14.25" spans="1:4">
      <c r="A1393" s="217" t="s">
        <v>1241</v>
      </c>
      <c r="B1393" s="201">
        <v>4069</v>
      </c>
      <c r="C1393" s="201">
        <v>3169</v>
      </c>
      <c r="D1393" s="202">
        <f>(C1393-B1393)/B1393</f>
        <v>-0.22118456623249</v>
      </c>
    </row>
    <row r="1394" ht="14.25" spans="1:4">
      <c r="A1394" s="218" t="s">
        <v>1242</v>
      </c>
      <c r="B1394" s="201">
        <v>31</v>
      </c>
      <c r="C1394" s="201"/>
      <c r="D1394" s="202">
        <f>(C1394-B1394)/B1394</f>
        <v>-1</v>
      </c>
    </row>
    <row r="1395" ht="14.25" spans="1:4">
      <c r="A1395" s="219" t="s">
        <v>1243</v>
      </c>
      <c r="B1395" s="201"/>
      <c r="C1395" s="201"/>
      <c r="D1395" s="202"/>
    </row>
    <row r="1396" ht="14.25" spans="1:4">
      <c r="A1396" s="219" t="s">
        <v>1244</v>
      </c>
      <c r="B1396" s="201">
        <v>31</v>
      </c>
      <c r="C1396" s="201"/>
      <c r="D1396" s="202">
        <f>(C1396-B1396)/B1396</f>
        <v>-1</v>
      </c>
    </row>
    <row r="1397" ht="14.25" spans="1:4">
      <c r="A1397" s="218" t="s">
        <v>1245</v>
      </c>
      <c r="B1397" s="201"/>
      <c r="C1397" s="201"/>
      <c r="D1397" s="202"/>
    </row>
    <row r="1398" ht="14.25" spans="1:4">
      <c r="A1398" s="220" t="s">
        <v>1246</v>
      </c>
      <c r="B1398" s="201">
        <v>32757</v>
      </c>
      <c r="C1398" s="201">
        <v>3989</v>
      </c>
      <c r="D1398" s="202">
        <f>(C1398-B1398)/B1398</f>
        <v>-0.878224501633239</v>
      </c>
    </row>
    <row r="1399" ht="14.25" spans="1:4">
      <c r="A1399" s="220" t="s">
        <v>1247</v>
      </c>
      <c r="B1399" s="201">
        <v>1428</v>
      </c>
      <c r="C1399" s="201"/>
      <c r="D1399" s="202">
        <f>(C1399-B1399)/B1399</f>
        <v>-1</v>
      </c>
    </row>
    <row r="1400" ht="14.25" spans="1:4">
      <c r="A1400" s="215" t="s">
        <v>139</v>
      </c>
      <c r="B1400" s="201">
        <f>B1385+SUM(B1391,B1394,B1398,B1399)</f>
        <v>228487</v>
      </c>
      <c r="C1400" s="201">
        <v>188145</v>
      </c>
      <c r="D1400" s="202">
        <f>(C1400-B1400)/B1400</f>
        <v>-0.176561467392018</v>
      </c>
    </row>
  </sheetData>
  <mergeCells count="1">
    <mergeCell ref="A1:D1"/>
  </mergeCells>
  <conditionalFormatting sqref="A60:A61 A41 A69:A70 A63:A64 A54 A1397:A1399">
    <cfRule type="expression" dxfId="0" priority="1" stopIfTrue="1">
      <formula>"len($A:$A)=3"</formula>
    </cfRule>
  </conditionalFormatting>
  <printOptions horizontalCentered="1"/>
  <pageMargins left="0.71" right="0.71" top="0.75" bottom="0.75" header="0.31" footer="0.31"/>
  <pageSetup paperSize="9" scale="88" fitToHeight="200" orientation="portrait" horizontalDpi="600" vertic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pageSetUpPr fitToPage="1"/>
  </sheetPr>
  <dimension ref="A1:D131"/>
  <sheetViews>
    <sheetView zoomScaleSheetLayoutView="60" workbookViewId="0">
      <selection activeCell="E1" sqref="E1"/>
    </sheetView>
  </sheetViews>
  <sheetFormatPr defaultColWidth="8.775" defaultRowHeight="13.5" outlineLevelCol="3"/>
  <cols>
    <col min="1" max="1" width="45.775" style="86"/>
    <col min="2" max="3" width="13.5583333333333" style="117"/>
    <col min="4" max="4" width="23.775" style="191"/>
    <col min="5" max="16384" width="8.775" style="86"/>
  </cols>
  <sheetData>
    <row r="1" s="177" customFormat="1" ht="30" customHeight="1" spans="1:4">
      <c r="A1" s="192" t="s">
        <v>7</v>
      </c>
      <c r="B1" s="192"/>
      <c r="C1" s="192"/>
      <c r="D1" s="192"/>
    </row>
    <row r="2" ht="14.25" spans="2:4">
      <c r="B2" s="108"/>
      <c r="C2" s="108"/>
      <c r="D2" s="193" t="s">
        <v>29</v>
      </c>
    </row>
    <row r="3" s="106" customFormat="1" ht="39.6" customHeight="1" spans="1:4">
      <c r="A3" s="17" t="s">
        <v>30</v>
      </c>
      <c r="B3" s="17" t="s">
        <v>31</v>
      </c>
      <c r="C3" s="17" t="s">
        <v>32</v>
      </c>
      <c r="D3" s="194" t="s">
        <v>33</v>
      </c>
    </row>
    <row r="4" s="178" customFormat="1" ht="20.1" customHeight="1" spans="1:4">
      <c r="A4" s="195" t="s">
        <v>1248</v>
      </c>
      <c r="B4" s="196">
        <f>SUM(B5:B11)</f>
        <v>53891</v>
      </c>
      <c r="C4" s="196">
        <f>SUM(C5:C11)</f>
        <v>81354</v>
      </c>
      <c r="D4" s="197">
        <f t="shared" ref="D4:D66" si="0">(C4-B4)/B4</f>
        <v>0.509602716594608</v>
      </c>
    </row>
    <row r="5" s="178" customFormat="1" ht="20.1" customHeight="1" spans="1:4">
      <c r="A5" s="88" t="s">
        <v>1249</v>
      </c>
      <c r="B5" s="89">
        <v>18237</v>
      </c>
      <c r="C5" s="89">
        <v>16984</v>
      </c>
      <c r="D5" s="105">
        <f t="shared" si="0"/>
        <v>-0.068706475845808</v>
      </c>
    </row>
    <row r="6" s="178" customFormat="1" ht="20.1" customHeight="1" spans="1:4">
      <c r="A6" s="88" t="s">
        <v>1250</v>
      </c>
      <c r="B6" s="89">
        <v>22670</v>
      </c>
      <c r="C6" s="89">
        <v>31898</v>
      </c>
      <c r="D6" s="105">
        <f t="shared" si="0"/>
        <v>0.407057785619762</v>
      </c>
    </row>
    <row r="7" s="178" customFormat="1" ht="20.1" customHeight="1" spans="1:4">
      <c r="A7" s="88" t="s">
        <v>1251</v>
      </c>
      <c r="B7" s="89">
        <v>1251</v>
      </c>
      <c r="C7" s="89">
        <v>1620</v>
      </c>
      <c r="D7" s="105">
        <f t="shared" si="0"/>
        <v>0.294964028776978</v>
      </c>
    </row>
    <row r="8" s="178" customFormat="1" ht="20.1" customHeight="1" spans="1:4">
      <c r="A8" s="88" t="s">
        <v>1252</v>
      </c>
      <c r="B8" s="89">
        <v>7658</v>
      </c>
      <c r="C8" s="89">
        <f>10219+356+3815+1079+808</f>
        <v>16277</v>
      </c>
      <c r="D8" s="105">
        <f t="shared" si="0"/>
        <v>1.1254896839906</v>
      </c>
    </row>
    <row r="9" s="178" customFormat="1" ht="20.1" customHeight="1" spans="1:4">
      <c r="A9" s="88" t="s">
        <v>1253</v>
      </c>
      <c r="B9" s="89">
        <v>5</v>
      </c>
      <c r="C9" s="89"/>
      <c r="D9" s="105">
        <f t="shared" si="0"/>
        <v>-1</v>
      </c>
    </row>
    <row r="10" s="178" customFormat="1" ht="20.1" customHeight="1" spans="1:4">
      <c r="A10" s="88" t="s">
        <v>1254</v>
      </c>
      <c r="B10" s="89">
        <v>3121</v>
      </c>
      <c r="C10" s="89">
        <v>2748</v>
      </c>
      <c r="D10" s="105">
        <f t="shared" si="0"/>
        <v>-0.119512976610061</v>
      </c>
    </row>
    <row r="11" s="178" customFormat="1" ht="20.1" customHeight="1" spans="1:4">
      <c r="A11" s="88" t="s">
        <v>1255</v>
      </c>
      <c r="B11" s="89">
        <v>949</v>
      </c>
      <c r="C11" s="89">
        <v>11827</v>
      </c>
      <c r="D11" s="105">
        <f t="shared" si="0"/>
        <v>11.4625922023182</v>
      </c>
    </row>
    <row r="12" s="178" customFormat="1" ht="20.1" customHeight="1" spans="1:4">
      <c r="A12" s="195" t="s">
        <v>1256</v>
      </c>
      <c r="B12" s="196">
        <f>SUM(B13:B39)</f>
        <v>23107</v>
      </c>
      <c r="C12" s="196">
        <f>SUM(C13:C39)</f>
        <v>13170</v>
      </c>
      <c r="D12" s="197">
        <f t="shared" si="0"/>
        <v>-0.430042844159778</v>
      </c>
    </row>
    <row r="13" s="178" customFormat="1" ht="20.1" customHeight="1" spans="1:4">
      <c r="A13" s="88" t="s">
        <v>1257</v>
      </c>
      <c r="B13" s="89">
        <v>5076</v>
      </c>
      <c r="C13" s="89">
        <v>3941</v>
      </c>
      <c r="D13" s="105">
        <f t="shared" si="0"/>
        <v>-0.223601260835303</v>
      </c>
    </row>
    <row r="14" s="178" customFormat="1" ht="20.1" customHeight="1" spans="1:4">
      <c r="A14" s="88" t="s">
        <v>1258</v>
      </c>
      <c r="B14" s="89">
        <v>375</v>
      </c>
      <c r="C14" s="89">
        <v>149</v>
      </c>
      <c r="D14" s="105">
        <f t="shared" si="0"/>
        <v>-0.602666666666667</v>
      </c>
    </row>
    <row r="15" s="178" customFormat="1" ht="20.1" customHeight="1" spans="1:4">
      <c r="A15" s="88" t="s">
        <v>1259</v>
      </c>
      <c r="B15" s="89">
        <v>98</v>
      </c>
      <c r="C15" s="89">
        <v>7</v>
      </c>
      <c r="D15" s="105">
        <f t="shared" si="0"/>
        <v>-0.928571428571429</v>
      </c>
    </row>
    <row r="16" s="178" customFormat="1" ht="20.1" customHeight="1" spans="1:4">
      <c r="A16" s="88" t="s">
        <v>1260</v>
      </c>
      <c r="B16" s="89">
        <v>2</v>
      </c>
      <c r="C16" s="89">
        <v>2</v>
      </c>
      <c r="D16" s="105">
        <f t="shared" si="0"/>
        <v>0</v>
      </c>
    </row>
    <row r="17" s="178" customFormat="1" ht="20.1" customHeight="1" spans="1:4">
      <c r="A17" s="88" t="s">
        <v>1261</v>
      </c>
      <c r="B17" s="89">
        <v>108</v>
      </c>
      <c r="C17" s="89">
        <v>99</v>
      </c>
      <c r="D17" s="105">
        <f t="shared" si="0"/>
        <v>-0.0833333333333333</v>
      </c>
    </row>
    <row r="18" s="178" customFormat="1" ht="20.1" customHeight="1" spans="1:4">
      <c r="A18" s="88" t="s">
        <v>1262</v>
      </c>
      <c r="B18" s="89">
        <v>285</v>
      </c>
      <c r="C18" s="89">
        <v>250</v>
      </c>
      <c r="D18" s="105">
        <f t="shared" si="0"/>
        <v>-0.12280701754386</v>
      </c>
    </row>
    <row r="19" s="178" customFormat="1" ht="20.1" customHeight="1" spans="1:4">
      <c r="A19" s="88" t="s">
        <v>1263</v>
      </c>
      <c r="B19" s="89">
        <v>620</v>
      </c>
      <c r="C19" s="89">
        <v>176</v>
      </c>
      <c r="D19" s="105">
        <f t="shared" si="0"/>
        <v>-0.716129032258065</v>
      </c>
    </row>
    <row r="20" s="178" customFormat="1" ht="20.1" customHeight="1" spans="1:4">
      <c r="A20" s="88" t="s">
        <v>1264</v>
      </c>
      <c r="B20" s="89"/>
      <c r="C20" s="89"/>
      <c r="D20" s="105" t="e">
        <f t="shared" si="0"/>
        <v>#DIV/0!</v>
      </c>
    </row>
    <row r="21" s="178" customFormat="1" ht="20.1" customHeight="1" spans="1:4">
      <c r="A21" s="88" t="s">
        <v>1265</v>
      </c>
      <c r="B21" s="89">
        <v>249</v>
      </c>
      <c r="C21" s="89">
        <v>219</v>
      </c>
      <c r="D21" s="105">
        <f t="shared" si="0"/>
        <v>-0.120481927710843</v>
      </c>
    </row>
    <row r="22" s="178" customFormat="1" ht="20.1" customHeight="1" spans="1:4">
      <c r="A22" s="88" t="s">
        <v>1266</v>
      </c>
      <c r="B22" s="89">
        <v>1131</v>
      </c>
      <c r="C22" s="89">
        <v>300</v>
      </c>
      <c r="D22" s="105">
        <f t="shared" si="0"/>
        <v>-0.73474801061008</v>
      </c>
    </row>
    <row r="23" s="178" customFormat="1" ht="20.1" customHeight="1" spans="1:4">
      <c r="A23" s="88" t="s">
        <v>1267</v>
      </c>
      <c r="B23" s="89">
        <v>4</v>
      </c>
      <c r="C23" s="89"/>
      <c r="D23" s="105">
        <f t="shared" si="0"/>
        <v>-1</v>
      </c>
    </row>
    <row r="24" s="178" customFormat="1" ht="20.1" customHeight="1" spans="1:4">
      <c r="A24" s="88" t="s">
        <v>1268</v>
      </c>
      <c r="B24" s="89">
        <v>2230</v>
      </c>
      <c r="C24" s="89">
        <v>487</v>
      </c>
      <c r="D24" s="105">
        <f t="shared" si="0"/>
        <v>-0.781614349775785</v>
      </c>
    </row>
    <row r="25" s="178" customFormat="1" ht="20.1" customHeight="1" spans="1:4">
      <c r="A25" s="88" t="s">
        <v>1269</v>
      </c>
      <c r="B25" s="89">
        <v>6</v>
      </c>
      <c r="C25" s="89">
        <v>19</v>
      </c>
      <c r="D25" s="105">
        <f t="shared" si="0"/>
        <v>2.16666666666667</v>
      </c>
    </row>
    <row r="26" s="178" customFormat="1" ht="20.1" customHeight="1" spans="1:4">
      <c r="A26" s="88" t="s">
        <v>1270</v>
      </c>
      <c r="B26" s="89">
        <v>460</v>
      </c>
      <c r="C26" s="89">
        <v>783</v>
      </c>
      <c r="D26" s="105">
        <f t="shared" si="0"/>
        <v>0.702173913043478</v>
      </c>
    </row>
    <row r="27" s="178" customFormat="1" ht="20.1" customHeight="1" spans="1:4">
      <c r="A27" s="88" t="s">
        <v>1271</v>
      </c>
      <c r="B27" s="89">
        <v>896</v>
      </c>
      <c r="C27" s="89">
        <v>271</v>
      </c>
      <c r="D27" s="105">
        <f t="shared" si="0"/>
        <v>-0.697544642857143</v>
      </c>
    </row>
    <row r="28" s="178" customFormat="1" ht="20.1" customHeight="1" spans="1:4">
      <c r="A28" s="88" t="s">
        <v>1272</v>
      </c>
      <c r="B28" s="89">
        <v>528</v>
      </c>
      <c r="C28" s="89">
        <v>452</v>
      </c>
      <c r="D28" s="105">
        <f t="shared" si="0"/>
        <v>-0.143939393939394</v>
      </c>
    </row>
    <row r="29" s="178" customFormat="1" ht="20.1" customHeight="1" spans="1:4">
      <c r="A29" s="88" t="s">
        <v>1273</v>
      </c>
      <c r="B29" s="89">
        <v>1125</v>
      </c>
      <c r="C29" s="89">
        <v>430</v>
      </c>
      <c r="D29" s="105">
        <f t="shared" si="0"/>
        <v>-0.617777777777778</v>
      </c>
    </row>
    <row r="30" s="178" customFormat="1" ht="20.1" customHeight="1" spans="1:4">
      <c r="A30" s="88" t="s">
        <v>1274</v>
      </c>
      <c r="B30" s="89">
        <v>39</v>
      </c>
      <c r="C30" s="89"/>
      <c r="D30" s="105">
        <f t="shared" si="0"/>
        <v>-1</v>
      </c>
    </row>
    <row r="31" s="178" customFormat="1" ht="20.1" customHeight="1" spans="1:4">
      <c r="A31" s="88" t="s">
        <v>1275</v>
      </c>
      <c r="B31" s="89">
        <v>42</v>
      </c>
      <c r="C31" s="89"/>
      <c r="D31" s="105">
        <f t="shared" si="0"/>
        <v>-1</v>
      </c>
    </row>
    <row r="32" s="178" customFormat="1" ht="20.1" customHeight="1" spans="1:4">
      <c r="A32" s="88" t="s">
        <v>1276</v>
      </c>
      <c r="B32" s="89">
        <v>3535</v>
      </c>
      <c r="C32" s="89">
        <v>817</v>
      </c>
      <c r="D32" s="105">
        <f t="shared" si="0"/>
        <v>-0.768882602545969</v>
      </c>
    </row>
    <row r="33" s="178" customFormat="1" ht="20.1" customHeight="1" spans="1:4">
      <c r="A33" s="88" t="s">
        <v>1277</v>
      </c>
      <c r="B33" s="89">
        <v>1061</v>
      </c>
      <c r="C33" s="89">
        <v>495</v>
      </c>
      <c r="D33" s="105">
        <f t="shared" si="0"/>
        <v>-0.533459000942507</v>
      </c>
    </row>
    <row r="34" s="178" customFormat="1" ht="20.1" customHeight="1" spans="1:4">
      <c r="A34" s="88" t="s">
        <v>1278</v>
      </c>
      <c r="B34" s="89">
        <v>636</v>
      </c>
      <c r="C34" s="89">
        <v>449</v>
      </c>
      <c r="D34" s="105">
        <f t="shared" si="0"/>
        <v>-0.294025157232704</v>
      </c>
    </row>
    <row r="35" s="178" customFormat="1" ht="20.1" customHeight="1" spans="1:4">
      <c r="A35" s="88" t="s">
        <v>1279</v>
      </c>
      <c r="B35" s="89">
        <v>61</v>
      </c>
      <c r="C35" s="89">
        <v>478</v>
      </c>
      <c r="D35" s="105">
        <f t="shared" si="0"/>
        <v>6.83606557377049</v>
      </c>
    </row>
    <row r="36" s="178" customFormat="1" ht="20.1" customHeight="1" spans="1:4">
      <c r="A36" s="88" t="s">
        <v>1280</v>
      </c>
      <c r="B36" s="89">
        <v>610</v>
      </c>
      <c r="C36" s="89">
        <v>463</v>
      </c>
      <c r="D36" s="105">
        <f t="shared" si="0"/>
        <v>-0.240983606557377</v>
      </c>
    </row>
    <row r="37" s="178" customFormat="1" ht="20.1" customHeight="1" spans="1:4">
      <c r="A37" s="88" t="s">
        <v>1281</v>
      </c>
      <c r="B37" s="89">
        <v>1497</v>
      </c>
      <c r="C37" s="89">
        <v>40</v>
      </c>
      <c r="D37" s="105">
        <f t="shared" si="0"/>
        <v>-0.973279893119573</v>
      </c>
    </row>
    <row r="38" s="178" customFormat="1" ht="20.1" customHeight="1" spans="1:4">
      <c r="A38" s="88" t="s">
        <v>1282</v>
      </c>
      <c r="B38" s="89"/>
      <c r="C38" s="89"/>
      <c r="D38" s="105" t="e">
        <f t="shared" si="0"/>
        <v>#DIV/0!</v>
      </c>
    </row>
    <row r="39" s="178" customFormat="1" ht="20.1" customHeight="1" spans="1:4">
      <c r="A39" s="88" t="s">
        <v>1283</v>
      </c>
      <c r="B39" s="89">
        <v>2433</v>
      </c>
      <c r="C39" s="89">
        <v>2843</v>
      </c>
      <c r="D39" s="105">
        <f t="shared" si="0"/>
        <v>0.168516235100699</v>
      </c>
    </row>
    <row r="40" s="178" customFormat="1" ht="20.1" customHeight="1" spans="1:4">
      <c r="A40" s="195" t="s">
        <v>1284</v>
      </c>
      <c r="B40" s="196">
        <f>SUM(B41:B55)</f>
        <v>37411</v>
      </c>
      <c r="C40" s="196">
        <f>SUM(C41:C55)</f>
        <v>18677</v>
      </c>
      <c r="D40" s="197">
        <f t="shared" si="0"/>
        <v>-0.500761808024378</v>
      </c>
    </row>
    <row r="41" s="178" customFormat="1" ht="20.1" customHeight="1" spans="1:4">
      <c r="A41" s="88" t="s">
        <v>1285</v>
      </c>
      <c r="B41" s="89">
        <v>163</v>
      </c>
      <c r="C41" s="89">
        <v>135</v>
      </c>
      <c r="D41" s="105">
        <f t="shared" si="0"/>
        <v>-0.171779141104294</v>
      </c>
    </row>
    <row r="42" s="178" customFormat="1" ht="20.1" customHeight="1" spans="1:4">
      <c r="A42" s="88" t="s">
        <v>1286</v>
      </c>
      <c r="B42" s="89">
        <v>3632</v>
      </c>
      <c r="C42" s="89">
        <v>5747</v>
      </c>
      <c r="D42" s="105">
        <f t="shared" si="0"/>
        <v>0.582323788546256</v>
      </c>
    </row>
    <row r="43" s="178" customFormat="1" ht="20.1" customHeight="1" spans="1:4">
      <c r="A43" s="88" t="s">
        <v>1287</v>
      </c>
      <c r="B43" s="89"/>
      <c r="C43" s="89"/>
      <c r="D43" s="105" t="e">
        <f t="shared" si="0"/>
        <v>#DIV/0!</v>
      </c>
    </row>
    <row r="44" s="178" customFormat="1" ht="20.1" customHeight="1" spans="1:4">
      <c r="A44" s="88" t="s">
        <v>1288</v>
      </c>
      <c r="B44" s="89">
        <v>205</v>
      </c>
      <c r="C44" s="89">
        <v>777</v>
      </c>
      <c r="D44" s="105">
        <f t="shared" si="0"/>
        <v>2.79024390243902</v>
      </c>
    </row>
    <row r="45" s="178" customFormat="1" ht="20.1" customHeight="1" spans="1:4">
      <c r="A45" s="88" t="s">
        <v>1289</v>
      </c>
      <c r="B45" s="89">
        <v>18425</v>
      </c>
      <c r="C45" s="89">
        <v>2935</v>
      </c>
      <c r="D45" s="105">
        <f t="shared" si="0"/>
        <v>-0.840705563093623</v>
      </c>
    </row>
    <row r="46" s="178" customFormat="1" ht="20.1" customHeight="1" spans="1:4">
      <c r="A46" s="88" t="s">
        <v>1290</v>
      </c>
      <c r="B46" s="89">
        <v>667</v>
      </c>
      <c r="C46" s="89">
        <v>699</v>
      </c>
      <c r="D46" s="105">
        <f t="shared" si="0"/>
        <v>0.047976011994003</v>
      </c>
    </row>
    <row r="47" s="178" customFormat="1" ht="20.1" customHeight="1" spans="1:4">
      <c r="A47" s="88" t="s">
        <v>1291</v>
      </c>
      <c r="B47" s="89">
        <v>4550</v>
      </c>
      <c r="C47" s="89">
        <v>526</v>
      </c>
      <c r="D47" s="105">
        <f t="shared" si="0"/>
        <v>-0.884395604395604</v>
      </c>
    </row>
    <row r="48" s="178" customFormat="1" ht="20.1" customHeight="1" spans="1:4">
      <c r="A48" s="88" t="s">
        <v>1292</v>
      </c>
      <c r="B48" s="89">
        <v>340</v>
      </c>
      <c r="C48" s="89">
        <v>217</v>
      </c>
      <c r="D48" s="105">
        <f t="shared" si="0"/>
        <v>-0.361764705882353</v>
      </c>
    </row>
    <row r="49" s="178" customFormat="1" ht="20.1" customHeight="1" spans="1:4">
      <c r="A49" s="88" t="s">
        <v>1293</v>
      </c>
      <c r="B49" s="89">
        <v>1234</v>
      </c>
      <c r="C49" s="89">
        <v>261</v>
      </c>
      <c r="D49" s="105">
        <f t="shared" si="0"/>
        <v>-0.788492706645057</v>
      </c>
    </row>
    <row r="50" s="178" customFormat="1" ht="20.1" customHeight="1" spans="1:4">
      <c r="A50" s="88" t="s">
        <v>1294</v>
      </c>
      <c r="B50" s="89">
        <v>4018</v>
      </c>
      <c r="C50" s="89">
        <v>4317</v>
      </c>
      <c r="D50" s="105">
        <f t="shared" si="0"/>
        <v>0.0744151319064211</v>
      </c>
    </row>
    <row r="51" s="178" customFormat="1" ht="20.1" customHeight="1" spans="1:4">
      <c r="A51" s="88" t="s">
        <v>1295</v>
      </c>
      <c r="B51" s="89"/>
      <c r="C51" s="89"/>
      <c r="D51" s="105" t="e">
        <f t="shared" si="0"/>
        <v>#DIV/0!</v>
      </c>
    </row>
    <row r="52" s="178" customFormat="1" ht="20.1" customHeight="1" spans="1:4">
      <c r="A52" s="88" t="s">
        <v>1296</v>
      </c>
      <c r="B52" s="89">
        <v>44</v>
      </c>
      <c r="C52" s="89"/>
      <c r="D52" s="105">
        <f t="shared" si="0"/>
        <v>-1</v>
      </c>
    </row>
    <row r="53" s="178" customFormat="1" ht="20.1" customHeight="1" spans="1:4">
      <c r="A53" s="88" t="s">
        <v>1297</v>
      </c>
      <c r="B53" s="89"/>
      <c r="C53" s="89"/>
      <c r="D53" s="105" t="e">
        <f t="shared" si="0"/>
        <v>#DIV/0!</v>
      </c>
    </row>
    <row r="54" s="178" customFormat="1" ht="20.1" customHeight="1" spans="1:4">
      <c r="A54" s="88" t="s">
        <v>1298</v>
      </c>
      <c r="B54" s="89"/>
      <c r="C54" s="89"/>
      <c r="D54" s="105" t="e">
        <f t="shared" si="0"/>
        <v>#DIV/0!</v>
      </c>
    </row>
    <row r="55" s="178" customFormat="1" ht="20.1" customHeight="1" spans="1:4">
      <c r="A55" s="88" t="s">
        <v>1299</v>
      </c>
      <c r="B55" s="89">
        <v>4133</v>
      </c>
      <c r="C55" s="89">
        <v>3063</v>
      </c>
      <c r="D55" s="105">
        <f t="shared" si="0"/>
        <v>-0.258891846116622</v>
      </c>
    </row>
    <row r="56" s="178" customFormat="1" ht="20.1" customHeight="1" spans="1:4">
      <c r="A56" s="195" t="s">
        <v>1300</v>
      </c>
      <c r="B56" s="196">
        <f>SUM(B57:B65)</f>
        <v>41919</v>
      </c>
      <c r="C56" s="196">
        <f>SUM(C57:C65)</f>
        <v>7225</v>
      </c>
      <c r="D56" s="197">
        <f t="shared" si="0"/>
        <v>-0.827643789212529</v>
      </c>
    </row>
    <row r="57" s="178" customFormat="1" ht="20.1" customHeight="1" spans="1:4">
      <c r="A57" s="88" t="s">
        <v>1301</v>
      </c>
      <c r="B57" s="89">
        <v>7290</v>
      </c>
      <c r="C57" s="89">
        <v>730</v>
      </c>
      <c r="D57" s="105">
        <f t="shared" si="0"/>
        <v>-0.899862825788752</v>
      </c>
    </row>
    <row r="58" s="178" customFormat="1" ht="20.1" customHeight="1" spans="1:4">
      <c r="A58" s="88" t="s">
        <v>1302</v>
      </c>
      <c r="B58" s="89">
        <v>1307</v>
      </c>
      <c r="C58" s="89">
        <v>9</v>
      </c>
      <c r="D58" s="105">
        <f t="shared" si="0"/>
        <v>-0.993114001530222</v>
      </c>
    </row>
    <row r="59" s="178" customFormat="1" ht="20.1" customHeight="1" spans="1:4">
      <c r="A59" s="88" t="s">
        <v>1303</v>
      </c>
      <c r="B59" s="89">
        <v>2101</v>
      </c>
      <c r="C59" s="89">
        <v>232</v>
      </c>
      <c r="D59" s="105">
        <f t="shared" si="0"/>
        <v>-0.889576392194193</v>
      </c>
    </row>
    <row r="60" s="178" customFormat="1" ht="20.1" customHeight="1" spans="1:4">
      <c r="A60" s="88" t="s">
        <v>1304</v>
      </c>
      <c r="B60" s="89">
        <v>28828</v>
      </c>
      <c r="C60" s="89">
        <v>1513</v>
      </c>
      <c r="D60" s="105">
        <f t="shared" si="0"/>
        <v>-0.947516303593728</v>
      </c>
    </row>
    <row r="61" s="178" customFormat="1" ht="20.1" customHeight="1" spans="1:4">
      <c r="A61" s="88" t="s">
        <v>1305</v>
      </c>
      <c r="B61" s="89">
        <v>176</v>
      </c>
      <c r="C61" s="89">
        <v>20</v>
      </c>
      <c r="D61" s="105">
        <f t="shared" si="0"/>
        <v>-0.886363636363636</v>
      </c>
    </row>
    <row r="62" s="178" customFormat="1" ht="20.1" customHeight="1" spans="1:4">
      <c r="A62" s="88" t="s">
        <v>1306</v>
      </c>
      <c r="B62" s="89">
        <v>651</v>
      </c>
      <c r="C62" s="89">
        <v>1021</v>
      </c>
      <c r="D62" s="105">
        <f t="shared" si="0"/>
        <v>0.568356374807988</v>
      </c>
    </row>
    <row r="63" s="178" customFormat="1" ht="20.1" customHeight="1" spans="1:4">
      <c r="A63" s="88" t="s">
        <v>1307</v>
      </c>
      <c r="B63" s="89"/>
      <c r="C63" s="89">
        <v>250</v>
      </c>
      <c r="D63" s="105" t="e">
        <f t="shared" si="0"/>
        <v>#DIV/0!</v>
      </c>
    </row>
    <row r="64" s="178" customFormat="1" ht="20.1" customHeight="1" spans="1:4">
      <c r="A64" s="88" t="s">
        <v>1308</v>
      </c>
      <c r="B64" s="89">
        <v>414</v>
      </c>
      <c r="C64" s="89"/>
      <c r="D64" s="105">
        <f t="shared" si="0"/>
        <v>-1</v>
      </c>
    </row>
    <row r="65" s="178" customFormat="1" ht="20.1" customHeight="1" spans="1:4">
      <c r="A65" s="88" t="s">
        <v>1309</v>
      </c>
      <c r="B65" s="89">
        <v>1152</v>
      </c>
      <c r="C65" s="89">
        <v>3450</v>
      </c>
      <c r="D65" s="105">
        <f t="shared" si="0"/>
        <v>1.99479166666667</v>
      </c>
    </row>
    <row r="66" s="178" customFormat="1" ht="20.1" customHeight="1" spans="1:4">
      <c r="A66" s="195" t="s">
        <v>1310</v>
      </c>
      <c r="B66" s="196">
        <f>SUM(B4,B12,B40,B56)</f>
        <v>156328</v>
      </c>
      <c r="C66" s="196">
        <f>SUM(C4,C12,C40,C56)</f>
        <v>120426</v>
      </c>
      <c r="D66" s="197">
        <f t="shared" si="0"/>
        <v>-0.229658154649199</v>
      </c>
    </row>
    <row r="67" s="178" customFormat="1" ht="20.1" customHeight="1" spans="2:4">
      <c r="B67" s="108"/>
      <c r="C67" s="108"/>
      <c r="D67" s="198"/>
    </row>
    <row r="68" s="178" customFormat="1" ht="20.1" customHeight="1" spans="2:4">
      <c r="B68" s="108"/>
      <c r="C68" s="108"/>
      <c r="D68" s="198"/>
    </row>
    <row r="69" s="178" customFormat="1" ht="20.1" customHeight="1" spans="2:4">
      <c r="B69" s="108"/>
      <c r="C69" s="108"/>
      <c r="D69" s="198"/>
    </row>
    <row r="70" s="178" customFormat="1" ht="20.1" customHeight="1" spans="2:4">
      <c r="B70" s="108"/>
      <c r="C70" s="108"/>
      <c r="D70" s="198"/>
    </row>
    <row r="71" s="178" customFormat="1" ht="20.1" customHeight="1" spans="2:4">
      <c r="B71" s="108"/>
      <c r="C71" s="108"/>
      <c r="D71" s="198"/>
    </row>
    <row r="72" s="178" customFormat="1" ht="20.1" customHeight="1" spans="2:4">
      <c r="B72" s="108"/>
      <c r="C72" s="108"/>
      <c r="D72" s="198"/>
    </row>
    <row r="73" s="178" customFormat="1" ht="20.1" customHeight="1" spans="2:4">
      <c r="B73" s="108"/>
      <c r="C73" s="108"/>
      <c r="D73" s="198"/>
    </row>
    <row r="74" s="178" customFormat="1" ht="20.1" customHeight="1" spans="2:4">
      <c r="B74" s="108"/>
      <c r="C74" s="108"/>
      <c r="D74" s="198"/>
    </row>
    <row r="75" s="178" customFormat="1" ht="20.1" customHeight="1" spans="2:4">
      <c r="B75" s="108"/>
      <c r="C75" s="108"/>
      <c r="D75" s="198"/>
    </row>
    <row r="76" s="178" customFormat="1" ht="20.1" customHeight="1" spans="2:4">
      <c r="B76" s="108"/>
      <c r="C76" s="108"/>
      <c r="D76" s="198"/>
    </row>
    <row r="77" s="178" customFormat="1" ht="20.1" customHeight="1" spans="2:4">
      <c r="B77" s="108"/>
      <c r="C77" s="108"/>
      <c r="D77" s="198"/>
    </row>
    <row r="78" s="178" customFormat="1" ht="20.1" customHeight="1" spans="2:4">
      <c r="B78" s="108"/>
      <c r="C78" s="108"/>
      <c r="D78" s="198"/>
    </row>
    <row r="79" s="178" customFormat="1" ht="20.1" customHeight="1" spans="2:4">
      <c r="B79" s="108"/>
      <c r="C79" s="108"/>
      <c r="D79" s="198"/>
    </row>
    <row r="80" s="178" customFormat="1" ht="20.1" customHeight="1" spans="2:4">
      <c r="B80" s="108"/>
      <c r="C80" s="108"/>
      <c r="D80" s="198"/>
    </row>
    <row r="81" s="178" customFormat="1" ht="20.1" customHeight="1" spans="2:4">
      <c r="B81" s="108"/>
      <c r="C81" s="108"/>
      <c r="D81" s="198"/>
    </row>
    <row r="82" s="178" customFormat="1" ht="20.1" customHeight="1" spans="2:4">
      <c r="B82" s="108"/>
      <c r="C82" s="108"/>
      <c r="D82" s="198"/>
    </row>
    <row r="83" s="178" customFormat="1" ht="20.1" customHeight="1" spans="2:4">
      <c r="B83" s="108"/>
      <c r="C83" s="108"/>
      <c r="D83" s="198"/>
    </row>
    <row r="84" s="178" customFormat="1" ht="20.1" customHeight="1" spans="2:4">
      <c r="B84" s="108"/>
      <c r="C84" s="108"/>
      <c r="D84" s="198"/>
    </row>
    <row r="85" s="178" customFormat="1" ht="20.1" customHeight="1" spans="2:4">
      <c r="B85" s="108"/>
      <c r="C85" s="108"/>
      <c r="D85" s="198"/>
    </row>
    <row r="86" s="178" customFormat="1" ht="20.1" customHeight="1" spans="2:4">
      <c r="B86" s="108"/>
      <c r="C86" s="108"/>
      <c r="D86" s="198"/>
    </row>
    <row r="87" s="178" customFormat="1" ht="20.1" customHeight="1" spans="2:4">
      <c r="B87" s="108"/>
      <c r="C87" s="108"/>
      <c r="D87" s="198"/>
    </row>
    <row r="88" s="178" customFormat="1" ht="20.1" customHeight="1" spans="2:4">
      <c r="B88" s="108"/>
      <c r="C88" s="108"/>
      <c r="D88" s="198"/>
    </row>
    <row r="89" s="178" customFormat="1" ht="20.1" customHeight="1" spans="2:4">
      <c r="B89" s="108"/>
      <c r="C89" s="108"/>
      <c r="D89" s="198"/>
    </row>
    <row r="90" s="178" customFormat="1" ht="20.1" customHeight="1" spans="2:4">
      <c r="B90" s="108"/>
      <c r="C90" s="108"/>
      <c r="D90" s="198"/>
    </row>
    <row r="91" s="178" customFormat="1" ht="20.1" customHeight="1" spans="2:4">
      <c r="B91" s="108"/>
      <c r="C91" s="108"/>
      <c r="D91" s="198"/>
    </row>
    <row r="92" s="178" customFormat="1" ht="20.1" customHeight="1" spans="2:4">
      <c r="B92" s="108"/>
      <c r="C92" s="108"/>
      <c r="D92" s="198"/>
    </row>
    <row r="93" s="178" customFormat="1" ht="20.1" customHeight="1" spans="2:4">
      <c r="B93" s="108"/>
      <c r="C93" s="108"/>
      <c r="D93" s="198"/>
    </row>
    <row r="94" s="178" customFormat="1" ht="20.1" customHeight="1" spans="2:4">
      <c r="B94" s="108"/>
      <c r="C94" s="108"/>
      <c r="D94" s="198"/>
    </row>
    <row r="95" s="178" customFormat="1" ht="20.1" customHeight="1" spans="2:4">
      <c r="B95" s="108"/>
      <c r="C95" s="108"/>
      <c r="D95" s="198"/>
    </row>
    <row r="96" s="178" customFormat="1" ht="20.1" customHeight="1" spans="2:4">
      <c r="B96" s="108"/>
      <c r="C96" s="108"/>
      <c r="D96" s="198"/>
    </row>
    <row r="97" s="178" customFormat="1" ht="20.1" customHeight="1" spans="2:4">
      <c r="B97" s="108"/>
      <c r="C97" s="108"/>
      <c r="D97" s="198"/>
    </row>
    <row r="98" s="178" customFormat="1" ht="20.1" customHeight="1" spans="2:4">
      <c r="B98" s="108"/>
      <c r="C98" s="108"/>
      <c r="D98" s="198"/>
    </row>
    <row r="99" s="178" customFormat="1" ht="20.1" customHeight="1" spans="2:4">
      <c r="B99" s="108"/>
      <c r="C99" s="108"/>
      <c r="D99" s="198"/>
    </row>
    <row r="100" s="178" customFormat="1" ht="20.1" customHeight="1" spans="2:4">
      <c r="B100" s="108"/>
      <c r="C100" s="108"/>
      <c r="D100" s="198"/>
    </row>
    <row r="101" s="178" customFormat="1" ht="20.1" customHeight="1" spans="2:4">
      <c r="B101" s="108"/>
      <c r="C101" s="108"/>
      <c r="D101" s="198"/>
    </row>
    <row r="102" s="178" customFormat="1" ht="20.1" customHeight="1" spans="2:4">
      <c r="B102" s="108"/>
      <c r="C102" s="108"/>
      <c r="D102" s="198"/>
    </row>
    <row r="103" s="178" customFormat="1" ht="20.1" customHeight="1" spans="2:4">
      <c r="B103" s="108"/>
      <c r="C103" s="108"/>
      <c r="D103" s="198"/>
    </row>
    <row r="104" s="178" customFormat="1" ht="20.1" customHeight="1" spans="2:4">
      <c r="B104" s="108"/>
      <c r="C104" s="108"/>
      <c r="D104" s="198"/>
    </row>
    <row r="105" s="178" customFormat="1" ht="20.1" customHeight="1" spans="2:4">
      <c r="B105" s="108"/>
      <c r="C105" s="108"/>
      <c r="D105" s="198"/>
    </row>
    <row r="106" s="178" customFormat="1" ht="20.1" customHeight="1" spans="2:4">
      <c r="B106" s="108"/>
      <c r="C106" s="108"/>
      <c r="D106" s="198"/>
    </row>
    <row r="107" s="178" customFormat="1" ht="20.1" customHeight="1" spans="2:4">
      <c r="B107" s="108"/>
      <c r="C107" s="108"/>
      <c r="D107" s="198"/>
    </row>
    <row r="108" s="178" customFormat="1" ht="20.1" customHeight="1" spans="2:4">
      <c r="B108" s="108"/>
      <c r="C108" s="108"/>
      <c r="D108" s="198"/>
    </row>
    <row r="109" s="178" customFormat="1" ht="20.1" customHeight="1" spans="2:4">
      <c r="B109" s="108"/>
      <c r="C109" s="108"/>
      <c r="D109" s="198"/>
    </row>
    <row r="110" s="178" customFormat="1" ht="20.1" customHeight="1" spans="2:4">
      <c r="B110" s="108"/>
      <c r="C110" s="108"/>
      <c r="D110" s="198"/>
    </row>
    <row r="111" s="178" customFormat="1" ht="20.1" customHeight="1" spans="2:4">
      <c r="B111" s="108"/>
      <c r="C111" s="108"/>
      <c r="D111" s="198"/>
    </row>
    <row r="112" s="178" customFormat="1" ht="20.1" customHeight="1" spans="2:4">
      <c r="B112" s="108"/>
      <c r="C112" s="108"/>
      <c r="D112" s="198"/>
    </row>
    <row r="113" s="178" customFormat="1" ht="20.1" customHeight="1" spans="2:4">
      <c r="B113" s="108"/>
      <c r="C113" s="108"/>
      <c r="D113" s="198"/>
    </row>
    <row r="114" s="178" customFormat="1" ht="20.1" customHeight="1" spans="2:4">
      <c r="B114" s="108"/>
      <c r="C114" s="108"/>
      <c r="D114" s="198"/>
    </row>
    <row r="115" s="178" customFormat="1" ht="20.1" customHeight="1" spans="2:4">
      <c r="B115" s="108"/>
      <c r="C115" s="108"/>
      <c r="D115" s="198"/>
    </row>
    <row r="116" s="178" customFormat="1" ht="20.1" customHeight="1" spans="2:4">
      <c r="B116" s="108"/>
      <c r="C116" s="108"/>
      <c r="D116" s="198"/>
    </row>
    <row r="117" s="178" customFormat="1" ht="20.1" customHeight="1" spans="2:4">
      <c r="B117" s="108"/>
      <c r="C117" s="108"/>
      <c r="D117" s="198"/>
    </row>
    <row r="118" s="178" customFormat="1" ht="20.1" customHeight="1" spans="2:4">
      <c r="B118" s="108"/>
      <c r="C118" s="108"/>
      <c r="D118" s="198"/>
    </row>
    <row r="119" s="178" customFormat="1" ht="20.1" customHeight="1" spans="2:4">
      <c r="B119" s="108"/>
      <c r="C119" s="108"/>
      <c r="D119" s="198"/>
    </row>
    <row r="120" s="178" customFormat="1" ht="20.1" customHeight="1" spans="2:4">
      <c r="B120" s="108"/>
      <c r="C120" s="108"/>
      <c r="D120" s="198"/>
    </row>
    <row r="121" s="178" customFormat="1" ht="20.1" customHeight="1" spans="2:4">
      <c r="B121" s="108"/>
      <c r="C121" s="108"/>
      <c r="D121" s="198"/>
    </row>
    <row r="122" ht="20.1" customHeight="1"/>
    <row r="123" ht="20.1" customHeight="1"/>
    <row r="124" ht="20.1" customHeight="1"/>
    <row r="125" ht="20.1" customHeight="1"/>
    <row r="126" ht="20.1" customHeight="1"/>
    <row r="127" ht="20.1" customHeight="1"/>
    <row r="128" ht="20.1" customHeight="1"/>
    <row r="129" ht="20.1" customHeight="1"/>
    <row r="130" ht="20.1" customHeight="1"/>
    <row r="131" ht="20.1" customHeight="1"/>
  </sheetData>
  <mergeCells count="1">
    <mergeCell ref="A1:D1"/>
  </mergeCells>
  <printOptions horizontalCentered="1"/>
  <pageMargins left="0.71" right="0.71" top="0.75" bottom="0.75" header="0.31" footer="0.31"/>
  <pageSetup paperSize="9" scale="92" fitToHeight="200" orientation="portrait" horizontalDpi="600" vertic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pageSetUpPr fitToPage="1"/>
  </sheetPr>
  <dimension ref="A1:D142"/>
  <sheetViews>
    <sheetView zoomScaleSheetLayoutView="60" workbookViewId="0">
      <selection activeCell="H17" sqref="H17"/>
    </sheetView>
  </sheetViews>
  <sheetFormatPr defaultColWidth="8.775" defaultRowHeight="13.5" outlineLevelCol="3"/>
  <cols>
    <col min="1" max="1" width="53.4416666666667" style="86" customWidth="1"/>
    <col min="2" max="3" width="14.775" style="86"/>
    <col min="4" max="4" width="22.2083333333333" style="86" customWidth="1"/>
    <col min="5" max="16384" width="8.775" style="86"/>
  </cols>
  <sheetData>
    <row r="1" s="177" customFormat="1" ht="30" customHeight="1" spans="1:4">
      <c r="A1" s="179" t="s">
        <v>8</v>
      </c>
      <c r="B1" s="179"/>
      <c r="C1" s="179"/>
      <c r="D1" s="179"/>
    </row>
    <row r="2" ht="14.25" spans="2:4">
      <c r="B2" s="180"/>
      <c r="C2" s="180"/>
      <c r="D2" s="159" t="s">
        <v>29</v>
      </c>
    </row>
    <row r="3" s="106" customFormat="1" ht="40.2" customHeight="1" spans="1:4">
      <c r="A3" s="181" t="s">
        <v>30</v>
      </c>
      <c r="B3" s="181" t="s">
        <v>31</v>
      </c>
      <c r="C3" s="181" t="s">
        <v>32</v>
      </c>
      <c r="D3" s="182" t="s">
        <v>33</v>
      </c>
    </row>
    <row r="4" s="178" customFormat="1" ht="20.1" customHeight="1" spans="1:4">
      <c r="A4" s="88" t="s">
        <v>1311</v>
      </c>
      <c r="B4" s="183">
        <f>B5+B24</f>
        <v>159370</v>
      </c>
      <c r="C4" s="183">
        <f>C5+C24</f>
        <v>93764</v>
      </c>
      <c r="D4" s="105">
        <f>(C4-B4)/B4</f>
        <v>-0.411658404969568</v>
      </c>
    </row>
    <row r="5" s="178" customFormat="1" ht="20.1" customHeight="1" spans="1:4">
      <c r="A5" s="88" t="s">
        <v>1312</v>
      </c>
      <c r="B5" s="183">
        <f>SUM(B6:B23)</f>
        <v>72240</v>
      </c>
      <c r="C5" s="183">
        <f>SUM(C6:C23)</f>
        <v>52324</v>
      </c>
      <c r="D5" s="105">
        <f>(C5-B5)/B5</f>
        <v>-0.275692137320044</v>
      </c>
    </row>
    <row r="6" s="178" customFormat="1" ht="20.1" customHeight="1" spans="1:4">
      <c r="A6" s="184" t="s">
        <v>1313</v>
      </c>
      <c r="B6" s="185">
        <v>2497</v>
      </c>
      <c r="C6" s="183">
        <v>2497</v>
      </c>
      <c r="D6" s="105">
        <f>(C6-B6)/B6</f>
        <v>0</v>
      </c>
    </row>
    <row r="7" s="178" customFormat="1" ht="20.1" customHeight="1" spans="1:4">
      <c r="A7" s="186" t="s">
        <v>1314</v>
      </c>
      <c r="B7" s="185">
        <v>8033</v>
      </c>
      <c r="C7" s="183">
        <v>7512</v>
      </c>
      <c r="D7" s="105">
        <f>(C7-B7)/B7</f>
        <v>-0.0648574629652683</v>
      </c>
    </row>
    <row r="8" s="178" customFormat="1" ht="20.1" customHeight="1" spans="1:4">
      <c r="A8" s="186" t="s">
        <v>1315</v>
      </c>
      <c r="B8" s="185"/>
      <c r="C8" s="183"/>
      <c r="D8" s="105"/>
    </row>
    <row r="9" s="178" customFormat="1" ht="20.1" customHeight="1" spans="1:4">
      <c r="A9" s="187" t="s">
        <v>1316</v>
      </c>
      <c r="B9" s="185">
        <v>9976</v>
      </c>
      <c r="C9" s="183">
        <v>9993</v>
      </c>
      <c r="D9" s="105">
        <f t="shared" ref="D9:D18" si="0">(C9-B9)/B9</f>
        <v>0.00170408981555734</v>
      </c>
    </row>
    <row r="10" s="178" customFormat="1" ht="20.1" customHeight="1" spans="1:4">
      <c r="A10" s="184" t="s">
        <v>1317</v>
      </c>
      <c r="B10" s="185">
        <v>18650</v>
      </c>
      <c r="C10" s="183">
        <v>17718</v>
      </c>
      <c r="D10" s="105">
        <f t="shared" si="0"/>
        <v>-0.0499731903485255</v>
      </c>
    </row>
    <row r="11" s="178" customFormat="1" ht="20.1" customHeight="1" spans="1:4">
      <c r="A11" s="187" t="s">
        <v>1318</v>
      </c>
      <c r="B11" s="185">
        <v>1562</v>
      </c>
      <c r="C11" s="183">
        <v>976</v>
      </c>
      <c r="D11" s="105">
        <f t="shared" si="0"/>
        <v>-0.375160051216389</v>
      </c>
    </row>
    <row r="12" s="178" customFormat="1" ht="20.1" customHeight="1" spans="1:4">
      <c r="A12" s="187" t="s">
        <v>1319</v>
      </c>
      <c r="B12" s="185">
        <v>797</v>
      </c>
      <c r="C12" s="183">
        <v>797</v>
      </c>
      <c r="D12" s="105">
        <f t="shared" si="0"/>
        <v>0</v>
      </c>
    </row>
    <row r="13" s="178" customFormat="1" ht="20.1" customHeight="1" spans="1:4">
      <c r="A13" s="186" t="s">
        <v>1320</v>
      </c>
      <c r="B13" s="185">
        <v>1428</v>
      </c>
      <c r="C13" s="183"/>
      <c r="D13" s="105">
        <f t="shared" si="0"/>
        <v>-1</v>
      </c>
    </row>
    <row r="14" s="178" customFormat="1" ht="20.1" customHeight="1" spans="1:4">
      <c r="A14" s="187" t="s">
        <v>1321</v>
      </c>
      <c r="B14" s="185">
        <v>7230</v>
      </c>
      <c r="C14" s="183">
        <v>825</v>
      </c>
      <c r="D14" s="105">
        <f t="shared" si="0"/>
        <v>-0.885892116182573</v>
      </c>
    </row>
    <row r="15" s="178" customFormat="1" ht="20.1" customHeight="1" spans="1:4">
      <c r="A15" s="187" t="s">
        <v>1322</v>
      </c>
      <c r="B15" s="185">
        <v>1449</v>
      </c>
      <c r="C15" s="183"/>
      <c r="D15" s="105">
        <f t="shared" si="0"/>
        <v>-1</v>
      </c>
    </row>
    <row r="16" s="178" customFormat="1" ht="20.1" customHeight="1" spans="1:4">
      <c r="A16" s="187" t="s">
        <v>1323</v>
      </c>
      <c r="B16" s="185">
        <v>173</v>
      </c>
      <c r="C16" s="183">
        <v>72</v>
      </c>
      <c r="D16" s="105">
        <f t="shared" si="0"/>
        <v>-0.583815028901734</v>
      </c>
    </row>
    <row r="17" s="178" customFormat="1" ht="20.1" customHeight="1" spans="1:4">
      <c r="A17" s="186" t="s">
        <v>1324</v>
      </c>
      <c r="B17" s="185">
        <v>1150</v>
      </c>
      <c r="C17" s="183"/>
      <c r="D17" s="105">
        <f t="shared" si="0"/>
        <v>-1</v>
      </c>
    </row>
    <row r="18" s="178" customFormat="1" ht="20.1" customHeight="1" spans="1:4">
      <c r="A18" s="187" t="s">
        <v>1325</v>
      </c>
      <c r="B18" s="185">
        <v>1654</v>
      </c>
      <c r="C18" s="183">
        <v>1573</v>
      </c>
      <c r="D18" s="105">
        <f t="shared" si="0"/>
        <v>-0.0489721886336155</v>
      </c>
    </row>
    <row r="19" s="178" customFormat="1" ht="20.1" customHeight="1" spans="1:4">
      <c r="A19" s="186" t="s">
        <v>1326</v>
      </c>
      <c r="B19" s="185"/>
      <c r="C19" s="183"/>
      <c r="D19" s="105"/>
    </row>
    <row r="20" s="178" customFormat="1" ht="20.1" customHeight="1" spans="1:4">
      <c r="A20" s="187" t="s">
        <v>1327</v>
      </c>
      <c r="B20" s="185">
        <v>2433</v>
      </c>
      <c r="C20" s="183">
        <v>2179</v>
      </c>
      <c r="D20" s="105">
        <f t="shared" ref="D20:D29" si="1">(C20-B20)/B20</f>
        <v>-0.104397862720921</v>
      </c>
    </row>
    <row r="21" s="178" customFormat="1" ht="20.1" customHeight="1" spans="1:4">
      <c r="A21" s="188" t="s">
        <v>1328</v>
      </c>
      <c r="B21" s="185">
        <v>8128</v>
      </c>
      <c r="C21" s="183">
        <v>3395</v>
      </c>
      <c r="D21" s="105">
        <f t="shared" si="1"/>
        <v>-0.582308070866142</v>
      </c>
    </row>
    <row r="22" s="178" customFormat="1" ht="20.1" customHeight="1" spans="1:4">
      <c r="A22" s="186" t="s">
        <v>1329</v>
      </c>
      <c r="B22" s="185">
        <v>6135</v>
      </c>
      <c r="C22" s="183">
        <v>4694</v>
      </c>
      <c r="D22" s="105">
        <f t="shared" si="1"/>
        <v>-0.234881825590872</v>
      </c>
    </row>
    <row r="23" s="178" customFormat="1" ht="20.1" customHeight="1" spans="1:4">
      <c r="A23" s="187" t="s">
        <v>1330</v>
      </c>
      <c r="B23" s="185">
        <v>945</v>
      </c>
      <c r="C23" s="183">
        <v>93</v>
      </c>
      <c r="D23" s="105">
        <f t="shared" si="1"/>
        <v>-0.901587301587302</v>
      </c>
    </row>
    <row r="24" s="178" customFormat="1" ht="20.1" customHeight="1" spans="1:4">
      <c r="A24" s="88" t="s">
        <v>1331</v>
      </c>
      <c r="B24" s="183">
        <v>87130</v>
      </c>
      <c r="C24" s="183">
        <v>41440</v>
      </c>
      <c r="D24" s="105">
        <f t="shared" si="1"/>
        <v>-0.52438884425571</v>
      </c>
    </row>
    <row r="25" s="178" customFormat="1" ht="20.1" customHeight="1" spans="1:4">
      <c r="A25" s="88" t="s">
        <v>1332</v>
      </c>
      <c r="B25" s="183">
        <f>SUM(B26:B30)</f>
        <v>3886</v>
      </c>
      <c r="C25" s="183">
        <f>SUM(C26:C30)</f>
        <v>3886</v>
      </c>
      <c r="D25" s="105">
        <f t="shared" si="1"/>
        <v>0</v>
      </c>
    </row>
    <row r="26" s="178" customFormat="1" ht="20.1" customHeight="1" spans="1:4">
      <c r="A26" s="189" t="s">
        <v>1333</v>
      </c>
      <c r="B26" s="190">
        <v>112</v>
      </c>
      <c r="C26" s="183">
        <v>112</v>
      </c>
      <c r="D26" s="105">
        <f t="shared" si="1"/>
        <v>0</v>
      </c>
    </row>
    <row r="27" s="178" customFormat="1" ht="20.1" customHeight="1" spans="1:4">
      <c r="A27" s="189" t="s">
        <v>1334</v>
      </c>
      <c r="B27" s="190">
        <v>2699</v>
      </c>
      <c r="C27" s="183">
        <v>2699</v>
      </c>
      <c r="D27" s="105">
        <f t="shared" si="1"/>
        <v>0</v>
      </c>
    </row>
    <row r="28" s="178" customFormat="1" ht="20.1" customHeight="1" spans="1:4">
      <c r="A28" s="189" t="s">
        <v>1335</v>
      </c>
      <c r="B28" s="190">
        <v>190</v>
      </c>
      <c r="C28" s="183">
        <v>190</v>
      </c>
      <c r="D28" s="105">
        <f t="shared" si="1"/>
        <v>0</v>
      </c>
    </row>
    <row r="29" s="178" customFormat="1" ht="20.1" customHeight="1" spans="1:4">
      <c r="A29" s="189" t="s">
        <v>1336</v>
      </c>
      <c r="B29" s="190">
        <v>885</v>
      </c>
      <c r="C29" s="183">
        <v>885</v>
      </c>
      <c r="D29" s="105">
        <f t="shared" si="1"/>
        <v>0</v>
      </c>
    </row>
    <row r="30" s="178" customFormat="1" ht="20.1" customHeight="1" spans="1:4">
      <c r="A30" s="184" t="s">
        <v>1337</v>
      </c>
      <c r="B30" s="190"/>
      <c r="C30" s="183"/>
      <c r="D30" s="105"/>
    </row>
    <row r="31" s="178" customFormat="1" ht="20.1" customHeight="1" spans="1:4">
      <c r="A31" s="88" t="s">
        <v>1338</v>
      </c>
      <c r="B31" s="183">
        <f>B4+B25</f>
        <v>163256</v>
      </c>
      <c r="C31" s="183">
        <f>C4+C25</f>
        <v>97650</v>
      </c>
      <c r="D31" s="105">
        <f>(C31-B31)/B31</f>
        <v>-0.401859656000392</v>
      </c>
    </row>
    <row r="32" s="178" customFormat="1" ht="20.1" customHeight="1"/>
    <row r="33" s="178" customFormat="1" ht="20.1" customHeight="1"/>
    <row r="34" s="178" customFormat="1" ht="20.1" customHeight="1"/>
    <row r="35" s="178" customFormat="1" ht="20.1" customHeight="1"/>
    <row r="36" s="178" customFormat="1" ht="20.1" customHeight="1"/>
    <row r="37" s="178" customFormat="1" ht="20.1" customHeight="1"/>
    <row r="38" s="178" customFormat="1" ht="20.1" customHeight="1"/>
    <row r="39" s="178" customFormat="1" ht="20.1" customHeight="1"/>
    <row r="40" s="178" customFormat="1" ht="20.1" customHeight="1"/>
    <row r="41" s="178" customFormat="1" ht="20.1" customHeight="1"/>
    <row r="42" s="178" customFormat="1" ht="20.1" customHeight="1"/>
    <row r="43" s="178" customFormat="1" ht="20.1" customHeight="1"/>
    <row r="44" s="178" customFormat="1" ht="20.1" customHeight="1"/>
    <row r="45" s="178" customFormat="1" ht="20.1" customHeight="1"/>
    <row r="46" s="178" customFormat="1" ht="20.1" customHeight="1"/>
    <row r="47" s="178" customFormat="1" ht="20.1" customHeight="1"/>
    <row r="48" s="178" customFormat="1" ht="20.1" customHeight="1"/>
    <row r="49" s="178" customFormat="1" ht="20.1" customHeight="1"/>
    <row r="50" s="178" customFormat="1" ht="20.1" customHeight="1"/>
    <row r="51" s="178" customFormat="1" ht="20.1" customHeight="1"/>
    <row r="52" s="178" customFormat="1" ht="20.1" customHeight="1"/>
    <row r="53" s="178" customFormat="1" ht="20.1" customHeight="1"/>
    <row r="54" s="178" customFormat="1" ht="20.1" customHeight="1"/>
    <row r="55" s="178" customFormat="1" ht="20.1" customHeight="1"/>
    <row r="56" s="178" customFormat="1" ht="20.1" customHeight="1"/>
    <row r="57" s="178" customFormat="1" ht="20.1" customHeight="1"/>
    <row r="58" s="178" customFormat="1" ht="20.1" customHeight="1"/>
    <row r="59" s="178" customFormat="1" ht="20.1" customHeight="1"/>
    <row r="60" s="178" customFormat="1" ht="20.1" customHeight="1"/>
    <row r="61" s="178" customFormat="1" ht="20.1" customHeight="1"/>
    <row r="62" s="178" customFormat="1" ht="20.1" customHeight="1"/>
    <row r="63" s="178" customFormat="1" ht="20.1" customHeight="1"/>
    <row r="64" s="178" customFormat="1" ht="20.1" customHeight="1"/>
    <row r="65" s="178" customFormat="1" ht="20.1" customHeight="1"/>
    <row r="66" s="178" customFormat="1" ht="20.1" customHeight="1"/>
    <row r="67" s="178" customFormat="1" ht="20.1" customHeight="1"/>
    <row r="68" s="178" customFormat="1" ht="20.1" customHeight="1"/>
    <row r="69" s="178" customFormat="1" ht="20.1" customHeight="1"/>
    <row r="70" s="178" customFormat="1" ht="20.1" customHeight="1"/>
    <row r="71" s="178" customFormat="1" ht="20.1" customHeight="1"/>
    <row r="72" s="178" customFormat="1" ht="20.1" customHeight="1"/>
    <row r="73" s="178" customFormat="1" ht="20.1" customHeight="1"/>
    <row r="74" s="178" customFormat="1" ht="20.1" customHeight="1"/>
    <row r="75" s="178" customFormat="1" ht="20.1" customHeight="1"/>
    <row r="76" s="178" customFormat="1" ht="20.1" customHeight="1"/>
    <row r="77" s="178" customFormat="1" ht="20.1" customHeight="1"/>
    <row r="78" s="178" customFormat="1" ht="20.1" customHeight="1"/>
    <row r="79" s="178" customFormat="1" ht="20.1" customHeight="1"/>
    <row r="80" s="178" customFormat="1" ht="20.1" customHeight="1"/>
    <row r="81" s="178" customFormat="1" ht="20.1" customHeight="1"/>
    <row r="82" s="178" customFormat="1" ht="20.1" customHeight="1"/>
    <row r="83" s="178" customFormat="1" ht="20.1" customHeight="1"/>
    <row r="84" s="178" customFormat="1" ht="20.1" customHeight="1"/>
    <row r="85" s="178" customFormat="1" ht="20.1" customHeight="1"/>
    <row r="86" s="178" customFormat="1" ht="20.1" customHeight="1"/>
    <row r="87" s="178" customFormat="1" ht="20.1" customHeight="1"/>
    <row r="88" s="178" customFormat="1" ht="20.1" customHeight="1"/>
    <row r="89" s="178" customFormat="1" ht="20.1" customHeight="1"/>
    <row r="90" s="178" customFormat="1" ht="20.1" customHeight="1"/>
    <row r="91" s="178" customFormat="1" ht="20.1" customHeight="1"/>
    <row r="92" s="178" customFormat="1" ht="20.1" customHeight="1"/>
    <row r="93" s="178" customFormat="1" ht="20.1" customHeight="1"/>
    <row r="94" s="178" customFormat="1" ht="20.1" customHeight="1"/>
    <row r="95" s="178" customFormat="1" ht="20.1" customHeight="1"/>
    <row r="96" s="178" customFormat="1" ht="20.1" customHeight="1"/>
    <row r="97" s="178" customFormat="1" ht="20.1" customHeight="1"/>
    <row r="98" s="178" customFormat="1" ht="20.1" customHeight="1"/>
    <row r="99" s="178" customFormat="1" ht="20.1" customHeight="1"/>
    <row r="100" s="178" customFormat="1" ht="20.1" customHeight="1"/>
    <row r="101" s="178" customFormat="1" ht="20.1" customHeight="1"/>
    <row r="102" s="178" customFormat="1" ht="20.1" customHeight="1"/>
    <row r="103" s="178" customFormat="1" ht="20.1" customHeight="1"/>
    <row r="104" s="178" customFormat="1" ht="20.1" customHeight="1"/>
    <row r="105" s="178" customFormat="1" ht="20.1" customHeight="1"/>
    <row r="106" s="178" customFormat="1" ht="20.1" customHeight="1"/>
    <row r="107" s="178" customFormat="1" ht="20.1" customHeight="1"/>
    <row r="108" s="178" customFormat="1" ht="20.1" customHeight="1"/>
    <row r="109" s="178" customFormat="1" ht="20.1" customHeight="1"/>
    <row r="110" s="178" customFormat="1" ht="20.1" customHeight="1"/>
    <row r="111" s="178" customFormat="1" ht="20.1" customHeight="1"/>
    <row r="112" s="178" customFormat="1" ht="20.1" customHeight="1"/>
    <row r="113" s="178" customFormat="1" ht="20.1" customHeight="1"/>
    <row r="114" s="178" customFormat="1" ht="20.1" customHeight="1"/>
    <row r="115" s="178" customFormat="1" ht="20.1" customHeight="1"/>
    <row r="116" s="178" customFormat="1" ht="20.1" customHeight="1"/>
    <row r="117" s="178" customFormat="1" ht="20.1" customHeight="1"/>
    <row r="118" s="178" customFormat="1" ht="20.1" customHeight="1"/>
    <row r="119" s="178" customFormat="1" ht="20.1" customHeight="1"/>
    <row r="120" s="178" customFormat="1" ht="20.1" customHeight="1"/>
    <row r="121" s="178" customFormat="1" ht="20.1" customHeight="1"/>
    <row r="122" s="178" customFormat="1" ht="20.1" customHeight="1"/>
    <row r="123" s="178" customFormat="1" ht="20.1" customHeight="1"/>
    <row r="124" s="178" customFormat="1" ht="20.1" customHeight="1"/>
    <row r="125" s="178" customFormat="1" ht="20.1" customHeight="1"/>
    <row r="126" s="178" customFormat="1" ht="20.1" customHeight="1"/>
    <row r="127" s="178" customFormat="1" ht="20.1" customHeight="1"/>
    <row r="128" s="178" customFormat="1" ht="20.1" customHeight="1"/>
    <row r="129" s="178" customFormat="1" ht="20.1" customHeight="1"/>
    <row r="130" s="178" customFormat="1" ht="20.1" customHeight="1"/>
    <row r="131" s="178" customFormat="1" ht="20.1" customHeight="1"/>
    <row r="132" s="178" customFormat="1" ht="20.1" customHeight="1"/>
    <row r="133" ht="20.1" customHeight="1"/>
    <row r="134" ht="20.1" customHeight="1"/>
    <row r="135" ht="20.1" customHeight="1"/>
    <row r="136" ht="20.1" customHeight="1"/>
    <row r="137" ht="20.1" customHeight="1"/>
    <row r="138" ht="20.1" customHeight="1"/>
    <row r="139" ht="20.1" customHeight="1"/>
    <row r="140" ht="20.1" customHeight="1"/>
    <row r="141" ht="20.1" customHeight="1"/>
    <row r="142" ht="20.1" customHeight="1"/>
  </sheetData>
  <mergeCells count="1">
    <mergeCell ref="A1:D1"/>
  </mergeCells>
  <conditionalFormatting sqref="A6:A23 A26:A30">
    <cfRule type="expression" dxfId="0" priority="2" stopIfTrue="1">
      <formula>"len($A:$A)=3"</formula>
    </cfRule>
  </conditionalFormatting>
  <printOptions horizontalCentered="1"/>
  <pageMargins left="0.71" right="0.71" top="0.75" bottom="0.75" header="0.31" footer="0.31"/>
  <pageSetup paperSize="9" scale="84" fitToHeight="200" orientation="portrait" horizontalDpi="600" vertic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pageSetUpPr fitToPage="1"/>
  </sheetPr>
  <dimension ref="A1:F131"/>
  <sheetViews>
    <sheetView zoomScaleSheetLayoutView="60" workbookViewId="0">
      <selection activeCell="I4" sqref="I4"/>
    </sheetView>
  </sheetViews>
  <sheetFormatPr defaultColWidth="9" defaultRowHeight="13.5" outlineLevelCol="5"/>
  <cols>
    <col min="1" max="1" width="11.1"/>
    <col min="2" max="2" width="29.775"/>
    <col min="3" max="3" width="13.1"/>
    <col min="4" max="4" width="46.775"/>
    <col min="5" max="5" width="16.3333333333333"/>
    <col min="6" max="6" width="15" customWidth="1"/>
  </cols>
  <sheetData>
    <row r="1" s="167" customFormat="1" ht="30" customHeight="1" spans="1:6">
      <c r="A1" s="156" t="s">
        <v>9</v>
      </c>
      <c r="B1" s="156"/>
      <c r="C1" s="156"/>
      <c r="D1" s="156"/>
      <c r="E1" s="156"/>
      <c r="F1" s="156"/>
    </row>
    <row r="2" spans="6:6">
      <c r="F2" s="169" t="s">
        <v>29</v>
      </c>
    </row>
    <row r="3" s="168" customFormat="1" ht="20.1" customHeight="1" spans="1:6">
      <c r="A3" s="91" t="s">
        <v>1339</v>
      </c>
      <c r="B3" s="91" t="s">
        <v>1340</v>
      </c>
      <c r="C3" s="91" t="s">
        <v>1341</v>
      </c>
      <c r="D3" s="91" t="s">
        <v>1342</v>
      </c>
      <c r="E3" s="91" t="s">
        <v>1343</v>
      </c>
      <c r="F3" s="91" t="s">
        <v>3</v>
      </c>
    </row>
    <row r="4" s="63" customFormat="1" ht="20.1" customHeight="1" spans="1:6">
      <c r="A4" s="170" t="s">
        <v>1344</v>
      </c>
      <c r="B4" s="171" t="s">
        <v>1345</v>
      </c>
      <c r="C4" s="170" t="s">
        <v>1346</v>
      </c>
      <c r="D4" s="170" t="s">
        <v>1347</v>
      </c>
      <c r="E4" s="172">
        <v>54</v>
      </c>
      <c r="F4" s="173"/>
    </row>
    <row r="5" s="63" customFormat="1" ht="20.1" customHeight="1" spans="1:6">
      <c r="A5" s="170" t="s">
        <v>1348</v>
      </c>
      <c r="B5" s="170" t="s">
        <v>1349</v>
      </c>
      <c r="C5" s="170" t="s">
        <v>1350</v>
      </c>
      <c r="D5" s="170" t="s">
        <v>1351</v>
      </c>
      <c r="E5" s="172">
        <v>54</v>
      </c>
      <c r="F5" s="173"/>
    </row>
    <row r="6" s="63" customFormat="1" ht="20.1" customHeight="1" spans="1:6">
      <c r="A6" s="170" t="s">
        <v>1344</v>
      </c>
      <c r="B6" s="171" t="s">
        <v>1352</v>
      </c>
      <c r="C6" s="170" t="s">
        <v>1350</v>
      </c>
      <c r="D6" s="170" t="s">
        <v>1353</v>
      </c>
      <c r="E6" s="172">
        <v>56</v>
      </c>
      <c r="F6" s="173"/>
    </row>
    <row r="7" s="63" customFormat="1" ht="20.1" customHeight="1" spans="1:6">
      <c r="A7" s="170" t="s">
        <v>1354</v>
      </c>
      <c r="B7" s="170" t="s">
        <v>1355</v>
      </c>
      <c r="C7" s="170" t="s">
        <v>1350</v>
      </c>
      <c r="D7" s="170" t="s">
        <v>1356</v>
      </c>
      <c r="E7" s="172">
        <v>59</v>
      </c>
      <c r="F7" s="173"/>
    </row>
    <row r="8" s="63" customFormat="1" ht="20.1" customHeight="1" spans="1:6">
      <c r="A8" s="170" t="s">
        <v>1357</v>
      </c>
      <c r="B8" s="170" t="s">
        <v>1358</v>
      </c>
      <c r="C8" s="170" t="s">
        <v>1350</v>
      </c>
      <c r="D8" s="170" t="s">
        <v>1359</v>
      </c>
      <c r="E8" s="172">
        <v>59</v>
      </c>
      <c r="F8" s="173"/>
    </row>
    <row r="9" s="63" customFormat="1" ht="20.1" customHeight="1" spans="1:6">
      <c r="A9" s="170" t="s">
        <v>1344</v>
      </c>
      <c r="B9" s="171" t="s">
        <v>1345</v>
      </c>
      <c r="C9" s="170" t="s">
        <v>1350</v>
      </c>
      <c r="D9" s="170" t="s">
        <v>1360</v>
      </c>
      <c r="E9" s="172">
        <v>60</v>
      </c>
      <c r="F9" s="173"/>
    </row>
    <row r="10" s="63" customFormat="1" ht="20.1" customHeight="1" spans="1:6">
      <c r="A10" s="170" t="s">
        <v>1354</v>
      </c>
      <c r="B10" s="170" t="s">
        <v>1361</v>
      </c>
      <c r="C10" s="170" t="s">
        <v>1350</v>
      </c>
      <c r="D10" s="170" t="s">
        <v>1362</v>
      </c>
      <c r="E10" s="172">
        <v>60</v>
      </c>
      <c r="F10" s="173"/>
    </row>
    <row r="11" s="63" customFormat="1" ht="20.1" customHeight="1" spans="1:6">
      <c r="A11" s="170" t="s">
        <v>1357</v>
      </c>
      <c r="B11" s="170" t="s">
        <v>1363</v>
      </c>
      <c r="C11" s="170" t="s">
        <v>1364</v>
      </c>
      <c r="D11" s="170" t="s">
        <v>1365</v>
      </c>
      <c r="E11" s="172">
        <v>60</v>
      </c>
      <c r="F11" s="173"/>
    </row>
    <row r="12" s="63" customFormat="1" ht="20.1" customHeight="1" spans="1:6">
      <c r="A12" s="170" t="s">
        <v>1366</v>
      </c>
      <c r="B12" s="171" t="s">
        <v>1345</v>
      </c>
      <c r="C12" s="170" t="s">
        <v>1364</v>
      </c>
      <c r="D12" s="170" t="s">
        <v>1347</v>
      </c>
      <c r="E12" s="172">
        <v>65</v>
      </c>
      <c r="F12" s="173"/>
    </row>
    <row r="13" s="63" customFormat="1" ht="20.1" customHeight="1" spans="1:6">
      <c r="A13" s="170" t="s">
        <v>1344</v>
      </c>
      <c r="B13" s="171" t="s">
        <v>1345</v>
      </c>
      <c r="C13" s="170" t="s">
        <v>1350</v>
      </c>
      <c r="D13" s="170" t="s">
        <v>1367</v>
      </c>
      <c r="E13" s="172">
        <v>66</v>
      </c>
      <c r="F13" s="173"/>
    </row>
    <row r="14" s="63" customFormat="1" ht="20.1" customHeight="1" spans="1:6">
      <c r="A14" s="170" t="s">
        <v>1348</v>
      </c>
      <c r="B14" s="170" t="s">
        <v>1368</v>
      </c>
      <c r="C14" s="170" t="s">
        <v>1350</v>
      </c>
      <c r="D14" s="170" t="s">
        <v>1369</v>
      </c>
      <c r="E14" s="172">
        <v>66</v>
      </c>
      <c r="F14" s="173"/>
    </row>
    <row r="15" s="63" customFormat="1" ht="20.1" customHeight="1" spans="1:6">
      <c r="A15" s="170" t="s">
        <v>1370</v>
      </c>
      <c r="B15" s="170" t="s">
        <v>1371</v>
      </c>
      <c r="C15" s="170" t="s">
        <v>1364</v>
      </c>
      <c r="D15" s="170" t="s">
        <v>1372</v>
      </c>
      <c r="E15" s="172">
        <v>67</v>
      </c>
      <c r="F15" s="173"/>
    </row>
    <row r="16" s="63" customFormat="1" ht="20.1" customHeight="1" spans="1:6">
      <c r="A16" s="170" t="s">
        <v>1373</v>
      </c>
      <c r="B16" s="170" t="s">
        <v>1374</v>
      </c>
      <c r="C16" s="170" t="s">
        <v>1350</v>
      </c>
      <c r="D16" s="170" t="s">
        <v>1375</v>
      </c>
      <c r="E16" s="172">
        <v>68</v>
      </c>
      <c r="F16" s="173"/>
    </row>
    <row r="17" s="63" customFormat="1" ht="20.1" customHeight="1" spans="1:6">
      <c r="A17" s="170" t="s">
        <v>1348</v>
      </c>
      <c r="B17" s="171" t="s">
        <v>1376</v>
      </c>
      <c r="C17" s="170" t="s">
        <v>1350</v>
      </c>
      <c r="D17" s="170" t="s">
        <v>1377</v>
      </c>
      <c r="E17" s="172">
        <v>70</v>
      </c>
      <c r="F17" s="173"/>
    </row>
    <row r="18" s="63" customFormat="1" ht="20.1" customHeight="1" spans="1:6">
      <c r="A18" s="170" t="s">
        <v>1344</v>
      </c>
      <c r="B18" s="170" t="s">
        <v>1378</v>
      </c>
      <c r="C18" s="170" t="s">
        <v>1350</v>
      </c>
      <c r="D18" s="170" t="s">
        <v>1379</v>
      </c>
      <c r="E18" s="172">
        <v>71</v>
      </c>
      <c r="F18" s="173"/>
    </row>
    <row r="19" s="63" customFormat="1" ht="20.1" customHeight="1" spans="1:6">
      <c r="A19" s="170" t="s">
        <v>1354</v>
      </c>
      <c r="B19" s="170" t="s">
        <v>1358</v>
      </c>
      <c r="C19" s="170" t="s">
        <v>1350</v>
      </c>
      <c r="D19" s="170" t="s">
        <v>1362</v>
      </c>
      <c r="E19" s="172">
        <v>72</v>
      </c>
      <c r="F19" s="173"/>
    </row>
    <row r="20" s="63" customFormat="1" ht="20.1" customHeight="1" spans="1:6">
      <c r="A20" s="170" t="s">
        <v>1370</v>
      </c>
      <c r="B20" s="170" t="s">
        <v>1380</v>
      </c>
      <c r="C20" s="170" t="s">
        <v>1350</v>
      </c>
      <c r="D20" s="170" t="s">
        <v>1381</v>
      </c>
      <c r="E20" s="172">
        <v>73</v>
      </c>
      <c r="F20" s="173"/>
    </row>
    <row r="21" s="63" customFormat="1" ht="20.1" customHeight="1" spans="1:6">
      <c r="A21" s="170" t="s">
        <v>1348</v>
      </c>
      <c r="B21" s="171" t="s">
        <v>1345</v>
      </c>
      <c r="C21" s="170" t="s">
        <v>1350</v>
      </c>
      <c r="D21" s="170" t="s">
        <v>1382</v>
      </c>
      <c r="E21" s="172">
        <v>75</v>
      </c>
      <c r="F21" s="173"/>
    </row>
    <row r="22" s="63" customFormat="1" ht="20.1" customHeight="1" spans="1:6">
      <c r="A22" s="170" t="s">
        <v>1370</v>
      </c>
      <c r="B22" s="170" t="s">
        <v>1371</v>
      </c>
      <c r="C22" s="170" t="s">
        <v>1364</v>
      </c>
      <c r="D22" s="170" t="s">
        <v>1383</v>
      </c>
      <c r="E22" s="172">
        <v>76</v>
      </c>
      <c r="F22" s="173"/>
    </row>
    <row r="23" s="63" customFormat="1" ht="20.1" customHeight="1" spans="1:6">
      <c r="A23" s="170" t="s">
        <v>1344</v>
      </c>
      <c r="B23" s="170" t="s">
        <v>1378</v>
      </c>
      <c r="C23" s="170" t="s">
        <v>1350</v>
      </c>
      <c r="D23" s="170" t="s">
        <v>1360</v>
      </c>
      <c r="E23" s="172">
        <v>78</v>
      </c>
      <c r="F23" s="173"/>
    </row>
    <row r="24" s="90" customFormat="1" ht="20.1" customHeight="1" spans="1:6">
      <c r="A24" s="170" t="s">
        <v>1357</v>
      </c>
      <c r="B24" s="170" t="s">
        <v>1384</v>
      </c>
      <c r="C24" s="170" t="s">
        <v>1350</v>
      </c>
      <c r="D24" s="170" t="s">
        <v>1385</v>
      </c>
      <c r="E24" s="172">
        <v>78</v>
      </c>
      <c r="F24" s="173"/>
    </row>
    <row r="25" s="63" customFormat="1" ht="20.1" customHeight="1" spans="1:6">
      <c r="A25" s="170" t="s">
        <v>1348</v>
      </c>
      <c r="B25" s="170" t="s">
        <v>1386</v>
      </c>
      <c r="C25" s="170" t="s">
        <v>1350</v>
      </c>
      <c r="D25" s="170" t="s">
        <v>1387</v>
      </c>
      <c r="E25" s="172">
        <v>80</v>
      </c>
      <c r="F25" s="173"/>
    </row>
    <row r="26" s="63" customFormat="1" ht="20.1" customHeight="1" spans="1:6">
      <c r="A26" s="170" t="s">
        <v>1348</v>
      </c>
      <c r="B26" s="170" t="s">
        <v>1374</v>
      </c>
      <c r="C26" s="170" t="s">
        <v>1350</v>
      </c>
      <c r="D26" s="170" t="s">
        <v>1388</v>
      </c>
      <c r="E26" s="172">
        <v>85</v>
      </c>
      <c r="F26" s="173"/>
    </row>
    <row r="27" s="63" customFormat="1" ht="20.1" customHeight="1" spans="1:6">
      <c r="A27" s="170" t="s">
        <v>1348</v>
      </c>
      <c r="B27" s="170" t="s">
        <v>1363</v>
      </c>
      <c r="C27" s="170" t="s">
        <v>1350</v>
      </c>
      <c r="D27" s="170" t="s">
        <v>1389</v>
      </c>
      <c r="E27" s="172">
        <v>85</v>
      </c>
      <c r="F27" s="173"/>
    </row>
    <row r="28" s="63" customFormat="1" ht="20.1" customHeight="1" spans="1:6">
      <c r="A28" s="170" t="s">
        <v>1348</v>
      </c>
      <c r="B28" s="170" t="s">
        <v>1390</v>
      </c>
      <c r="C28" s="170" t="s">
        <v>1350</v>
      </c>
      <c r="D28" s="170" t="s">
        <v>1391</v>
      </c>
      <c r="E28" s="172">
        <v>86</v>
      </c>
      <c r="F28" s="173"/>
    </row>
    <row r="29" s="63" customFormat="1" ht="20.1" customHeight="1" spans="1:6">
      <c r="A29" s="170" t="s">
        <v>1357</v>
      </c>
      <c r="B29" s="171" t="s">
        <v>1345</v>
      </c>
      <c r="C29" s="170" t="s">
        <v>1364</v>
      </c>
      <c r="D29" s="170" t="s">
        <v>1392</v>
      </c>
      <c r="E29" s="172">
        <v>88</v>
      </c>
      <c r="F29" s="173"/>
    </row>
    <row r="30" s="63" customFormat="1" ht="20.1" customHeight="1" spans="1:6">
      <c r="A30" s="170" t="s">
        <v>1370</v>
      </c>
      <c r="B30" s="170" t="s">
        <v>1371</v>
      </c>
      <c r="C30" s="170" t="s">
        <v>1364</v>
      </c>
      <c r="D30" s="170" t="s">
        <v>1393</v>
      </c>
      <c r="E30" s="172">
        <v>89</v>
      </c>
      <c r="F30" s="173"/>
    </row>
    <row r="31" s="63" customFormat="1" ht="20.1" customHeight="1" spans="1:6">
      <c r="A31" s="170" t="s">
        <v>1354</v>
      </c>
      <c r="B31" s="170" t="s">
        <v>1349</v>
      </c>
      <c r="C31" s="170" t="s">
        <v>1350</v>
      </c>
      <c r="D31" s="170" t="s">
        <v>1394</v>
      </c>
      <c r="E31" s="172">
        <v>89</v>
      </c>
      <c r="F31" s="173"/>
    </row>
    <row r="32" s="63" customFormat="1" ht="20.1" customHeight="1" spans="1:6">
      <c r="A32" s="170" t="s">
        <v>1370</v>
      </c>
      <c r="B32" s="170" t="s">
        <v>1371</v>
      </c>
      <c r="C32" s="170" t="s">
        <v>1346</v>
      </c>
      <c r="D32" s="170" t="s">
        <v>1372</v>
      </c>
      <c r="E32" s="172">
        <v>93</v>
      </c>
      <c r="F32" s="173"/>
    </row>
    <row r="33" s="63" customFormat="1" ht="20.1" customHeight="1" spans="1:6">
      <c r="A33" s="170" t="s">
        <v>1395</v>
      </c>
      <c r="B33" s="170" t="s">
        <v>1355</v>
      </c>
      <c r="C33" s="170" t="s">
        <v>1350</v>
      </c>
      <c r="D33" s="170" t="s">
        <v>1396</v>
      </c>
      <c r="E33" s="172">
        <v>97</v>
      </c>
      <c r="F33" s="173"/>
    </row>
    <row r="34" s="63" customFormat="1" ht="20.1" customHeight="1" spans="1:6">
      <c r="A34" s="170" t="s">
        <v>1366</v>
      </c>
      <c r="B34" s="170" t="s">
        <v>1397</v>
      </c>
      <c r="C34" s="170" t="s">
        <v>1364</v>
      </c>
      <c r="D34" s="170" t="s">
        <v>1398</v>
      </c>
      <c r="E34" s="172">
        <v>100</v>
      </c>
      <c r="F34" s="173"/>
    </row>
    <row r="35" s="63" customFormat="1" ht="20.1" customHeight="1" spans="1:6">
      <c r="A35" s="170" t="s">
        <v>1370</v>
      </c>
      <c r="B35" s="170" t="s">
        <v>1371</v>
      </c>
      <c r="C35" s="170" t="s">
        <v>1364</v>
      </c>
      <c r="D35" s="170" t="s">
        <v>1399</v>
      </c>
      <c r="E35" s="172">
        <v>100</v>
      </c>
      <c r="F35" s="173"/>
    </row>
    <row r="36" s="63" customFormat="1" ht="20.1" customHeight="1" spans="1:6">
      <c r="A36" s="170" t="s">
        <v>1370</v>
      </c>
      <c r="B36" s="170" t="s">
        <v>1371</v>
      </c>
      <c r="C36" s="170" t="s">
        <v>1350</v>
      </c>
      <c r="D36" s="170" t="s">
        <v>1400</v>
      </c>
      <c r="E36" s="172">
        <v>100</v>
      </c>
      <c r="F36" s="173"/>
    </row>
    <row r="37" s="63" customFormat="1" ht="20.1" customHeight="1" spans="1:6">
      <c r="A37" s="170" t="s">
        <v>1344</v>
      </c>
      <c r="B37" s="170" t="s">
        <v>1384</v>
      </c>
      <c r="C37" s="170" t="s">
        <v>1350</v>
      </c>
      <c r="D37" s="170" t="s">
        <v>1360</v>
      </c>
      <c r="E37" s="172">
        <v>100</v>
      </c>
      <c r="F37" s="173"/>
    </row>
    <row r="38" s="63" customFormat="1" ht="20.1" customHeight="1" spans="1:6">
      <c r="A38" s="170" t="s">
        <v>1348</v>
      </c>
      <c r="B38" s="170" t="s">
        <v>1349</v>
      </c>
      <c r="C38" s="170" t="s">
        <v>1350</v>
      </c>
      <c r="D38" s="170" t="s">
        <v>1401</v>
      </c>
      <c r="E38" s="172">
        <v>100</v>
      </c>
      <c r="F38" s="173"/>
    </row>
    <row r="39" s="63" customFormat="1" ht="20.1" customHeight="1" spans="1:6">
      <c r="A39" s="170" t="s">
        <v>1348</v>
      </c>
      <c r="B39" s="170" t="s">
        <v>1374</v>
      </c>
      <c r="C39" s="170" t="s">
        <v>1350</v>
      </c>
      <c r="D39" s="170" t="s">
        <v>1375</v>
      </c>
      <c r="E39" s="172">
        <v>102</v>
      </c>
      <c r="F39" s="173"/>
    </row>
    <row r="40" s="63" customFormat="1" ht="20.1" customHeight="1" spans="1:6">
      <c r="A40" s="170" t="s">
        <v>1370</v>
      </c>
      <c r="B40" s="170" t="s">
        <v>1363</v>
      </c>
      <c r="C40" s="170" t="s">
        <v>1350</v>
      </c>
      <c r="D40" s="170" t="s">
        <v>1402</v>
      </c>
      <c r="E40" s="172">
        <v>104</v>
      </c>
      <c r="F40" s="173"/>
    </row>
    <row r="41" s="63" customFormat="1" ht="20.1" customHeight="1" spans="1:6">
      <c r="A41" s="170" t="s">
        <v>1354</v>
      </c>
      <c r="B41" s="171" t="s">
        <v>1403</v>
      </c>
      <c r="C41" s="170" t="s">
        <v>1350</v>
      </c>
      <c r="D41" s="170" t="s">
        <v>1404</v>
      </c>
      <c r="E41" s="172">
        <v>107</v>
      </c>
      <c r="F41" s="173"/>
    </row>
    <row r="42" s="63" customFormat="1" ht="20.1" customHeight="1" spans="1:6">
      <c r="A42" s="170" t="s">
        <v>1366</v>
      </c>
      <c r="B42" s="171" t="s">
        <v>1345</v>
      </c>
      <c r="C42" s="170" t="s">
        <v>1350</v>
      </c>
      <c r="D42" s="170" t="s">
        <v>1405</v>
      </c>
      <c r="E42" s="172">
        <v>111</v>
      </c>
      <c r="F42" s="173"/>
    </row>
    <row r="43" s="63" customFormat="1" ht="20.1" customHeight="1" spans="1:6">
      <c r="A43" s="170" t="s">
        <v>1348</v>
      </c>
      <c r="B43" s="170" t="s">
        <v>1374</v>
      </c>
      <c r="C43" s="170" t="s">
        <v>1350</v>
      </c>
      <c r="D43" s="170" t="s">
        <v>1406</v>
      </c>
      <c r="E43" s="172">
        <v>120</v>
      </c>
      <c r="F43" s="173"/>
    </row>
    <row r="44" s="63" customFormat="1" ht="20.1" customHeight="1" spans="1:6">
      <c r="A44" s="170" t="s">
        <v>1348</v>
      </c>
      <c r="B44" s="170" t="s">
        <v>1363</v>
      </c>
      <c r="C44" s="170" t="s">
        <v>1350</v>
      </c>
      <c r="D44" s="170" t="s">
        <v>1407</v>
      </c>
      <c r="E44" s="172">
        <v>120</v>
      </c>
      <c r="F44" s="173"/>
    </row>
    <row r="45" s="63" customFormat="1" ht="20.1" customHeight="1" spans="1:6">
      <c r="A45" s="170" t="s">
        <v>1348</v>
      </c>
      <c r="B45" s="170" t="s">
        <v>1368</v>
      </c>
      <c r="C45" s="170" t="s">
        <v>1350</v>
      </c>
      <c r="D45" s="170" t="s">
        <v>1351</v>
      </c>
      <c r="E45" s="172">
        <v>120</v>
      </c>
      <c r="F45" s="173"/>
    </row>
    <row r="46" s="63" customFormat="1" ht="20.1" customHeight="1" spans="1:6">
      <c r="A46" s="170" t="s">
        <v>1370</v>
      </c>
      <c r="B46" s="170" t="s">
        <v>1363</v>
      </c>
      <c r="C46" s="170" t="s">
        <v>1364</v>
      </c>
      <c r="D46" s="170" t="s">
        <v>1408</v>
      </c>
      <c r="E46" s="172">
        <v>125</v>
      </c>
      <c r="F46" s="173"/>
    </row>
    <row r="47" s="63" customFormat="1" ht="20.1" customHeight="1" spans="1:6">
      <c r="A47" s="170" t="s">
        <v>1348</v>
      </c>
      <c r="B47" s="170" t="s">
        <v>1378</v>
      </c>
      <c r="C47" s="170" t="s">
        <v>1350</v>
      </c>
      <c r="D47" s="170" t="s">
        <v>1409</v>
      </c>
      <c r="E47" s="172">
        <v>125</v>
      </c>
      <c r="F47" s="173"/>
    </row>
    <row r="48" s="63" customFormat="1" ht="20.1" customHeight="1" spans="1:6">
      <c r="A48" s="170" t="s">
        <v>1348</v>
      </c>
      <c r="B48" s="171" t="s">
        <v>1376</v>
      </c>
      <c r="C48" s="170" t="s">
        <v>1350</v>
      </c>
      <c r="D48" s="170" t="s">
        <v>1377</v>
      </c>
      <c r="E48" s="172">
        <v>125</v>
      </c>
      <c r="F48" s="173"/>
    </row>
    <row r="49" s="63" customFormat="1" ht="20.1" customHeight="1" spans="1:6">
      <c r="A49" s="170" t="s">
        <v>1348</v>
      </c>
      <c r="B49" s="171" t="s">
        <v>1376</v>
      </c>
      <c r="C49" s="170" t="s">
        <v>1350</v>
      </c>
      <c r="D49" s="170" t="s">
        <v>1377</v>
      </c>
      <c r="E49" s="172">
        <v>125</v>
      </c>
      <c r="F49" s="173"/>
    </row>
    <row r="50" s="63" customFormat="1" ht="20.1" customHeight="1" spans="1:6">
      <c r="A50" s="170" t="s">
        <v>1348</v>
      </c>
      <c r="B50" s="170" t="s">
        <v>1378</v>
      </c>
      <c r="C50" s="170" t="s">
        <v>1350</v>
      </c>
      <c r="D50" s="170" t="s">
        <v>1409</v>
      </c>
      <c r="E50" s="172">
        <v>127</v>
      </c>
      <c r="F50" s="173"/>
    </row>
    <row r="51" s="63" customFormat="1" ht="20.1" customHeight="1" spans="1:6">
      <c r="A51" s="170" t="s">
        <v>1348</v>
      </c>
      <c r="B51" s="170" t="s">
        <v>1378</v>
      </c>
      <c r="C51" s="170" t="s">
        <v>1350</v>
      </c>
      <c r="D51" s="170" t="s">
        <v>1409</v>
      </c>
      <c r="E51" s="172">
        <v>127</v>
      </c>
      <c r="F51" s="173"/>
    </row>
    <row r="52" s="63" customFormat="1" ht="20.1" customHeight="1" spans="1:6">
      <c r="A52" s="170" t="s">
        <v>1348</v>
      </c>
      <c r="B52" s="170" t="s">
        <v>1374</v>
      </c>
      <c r="C52" s="170" t="s">
        <v>1350</v>
      </c>
      <c r="D52" s="170" t="s">
        <v>1375</v>
      </c>
      <c r="E52" s="172">
        <v>128</v>
      </c>
      <c r="F52" s="173"/>
    </row>
    <row r="53" s="63" customFormat="1" ht="20.1" customHeight="1" spans="1:6">
      <c r="A53" s="170" t="s">
        <v>1373</v>
      </c>
      <c r="B53" s="170" t="s">
        <v>1374</v>
      </c>
      <c r="C53" s="170" t="s">
        <v>1350</v>
      </c>
      <c r="D53" s="170" t="s">
        <v>1410</v>
      </c>
      <c r="E53" s="172">
        <v>130</v>
      </c>
      <c r="F53" s="173"/>
    </row>
    <row r="54" s="63" customFormat="1" ht="20.1" customHeight="1" spans="1:6">
      <c r="A54" s="170" t="s">
        <v>1357</v>
      </c>
      <c r="B54" s="170" t="s">
        <v>1358</v>
      </c>
      <c r="C54" s="170" t="s">
        <v>1350</v>
      </c>
      <c r="D54" s="170" t="s">
        <v>1411</v>
      </c>
      <c r="E54" s="172">
        <v>130</v>
      </c>
      <c r="F54" s="173"/>
    </row>
    <row r="55" s="63" customFormat="1" ht="20.1" customHeight="1" spans="1:6">
      <c r="A55" s="170" t="s">
        <v>1357</v>
      </c>
      <c r="B55" s="170" t="s">
        <v>1358</v>
      </c>
      <c r="C55" s="170" t="s">
        <v>1350</v>
      </c>
      <c r="D55" s="170" t="s">
        <v>1411</v>
      </c>
      <c r="E55" s="172">
        <v>136</v>
      </c>
      <c r="F55" s="173"/>
    </row>
    <row r="56" s="63" customFormat="1" ht="20.1" customHeight="1" spans="1:6">
      <c r="A56" s="170" t="s">
        <v>1344</v>
      </c>
      <c r="B56" s="170" t="s">
        <v>1378</v>
      </c>
      <c r="C56" s="170" t="s">
        <v>1350</v>
      </c>
      <c r="D56" s="170" t="s">
        <v>1412</v>
      </c>
      <c r="E56" s="172">
        <v>139</v>
      </c>
      <c r="F56" s="173"/>
    </row>
    <row r="57" s="63" customFormat="1" ht="20.1" customHeight="1" spans="1:6">
      <c r="A57" s="170" t="s">
        <v>1373</v>
      </c>
      <c r="B57" s="170" t="s">
        <v>1374</v>
      </c>
      <c r="C57" s="170" t="s">
        <v>1350</v>
      </c>
      <c r="D57" s="170" t="s">
        <v>1375</v>
      </c>
      <c r="E57" s="172">
        <v>140</v>
      </c>
      <c r="F57" s="173"/>
    </row>
    <row r="58" s="63" customFormat="1" ht="20.1" customHeight="1" spans="1:6">
      <c r="A58" s="170" t="s">
        <v>1348</v>
      </c>
      <c r="B58" s="171" t="s">
        <v>1376</v>
      </c>
      <c r="C58" s="170" t="s">
        <v>1350</v>
      </c>
      <c r="D58" s="170" t="s">
        <v>1377</v>
      </c>
      <c r="E58" s="172">
        <v>141</v>
      </c>
      <c r="F58" s="173"/>
    </row>
    <row r="59" s="63" customFormat="1" ht="20.1" customHeight="1" spans="1:6">
      <c r="A59" s="170" t="s">
        <v>1357</v>
      </c>
      <c r="B59" s="170" t="s">
        <v>1358</v>
      </c>
      <c r="C59" s="170" t="s">
        <v>1364</v>
      </c>
      <c r="D59" s="170" t="s">
        <v>1411</v>
      </c>
      <c r="E59" s="172">
        <v>144</v>
      </c>
      <c r="F59" s="173"/>
    </row>
    <row r="60" s="63" customFormat="1" ht="20.1" customHeight="1" spans="1:6">
      <c r="A60" s="170" t="s">
        <v>1370</v>
      </c>
      <c r="B60" s="170" t="s">
        <v>1371</v>
      </c>
      <c r="C60" s="170" t="s">
        <v>1346</v>
      </c>
      <c r="D60" s="170" t="s">
        <v>1413</v>
      </c>
      <c r="E60" s="172">
        <v>150</v>
      </c>
      <c r="F60" s="173"/>
    </row>
    <row r="61" s="63" customFormat="1" ht="20.1" customHeight="1" spans="1:6">
      <c r="A61" s="170" t="s">
        <v>1370</v>
      </c>
      <c r="B61" s="170" t="s">
        <v>1371</v>
      </c>
      <c r="C61" s="170" t="s">
        <v>1346</v>
      </c>
      <c r="D61" s="170" t="s">
        <v>1414</v>
      </c>
      <c r="E61" s="172">
        <v>150</v>
      </c>
      <c r="F61" s="173"/>
    </row>
    <row r="62" s="63" customFormat="1" ht="20.1" customHeight="1" spans="1:6">
      <c r="A62" s="170" t="s">
        <v>1370</v>
      </c>
      <c r="B62" s="170" t="s">
        <v>1415</v>
      </c>
      <c r="C62" s="170" t="s">
        <v>1350</v>
      </c>
      <c r="D62" s="170" t="s">
        <v>1416</v>
      </c>
      <c r="E62" s="172">
        <v>150</v>
      </c>
      <c r="F62" s="173"/>
    </row>
    <row r="63" s="63" customFormat="1" ht="20.1" customHeight="1" spans="1:6">
      <c r="A63" s="170" t="s">
        <v>1344</v>
      </c>
      <c r="B63" s="170" t="s">
        <v>1384</v>
      </c>
      <c r="C63" s="170" t="s">
        <v>1350</v>
      </c>
      <c r="D63" s="170" t="s">
        <v>1360</v>
      </c>
      <c r="E63" s="172">
        <v>150</v>
      </c>
      <c r="F63" s="173"/>
    </row>
    <row r="64" s="63" customFormat="1" ht="20.1" customHeight="1" spans="1:6">
      <c r="A64" s="170" t="s">
        <v>1357</v>
      </c>
      <c r="B64" s="170" t="s">
        <v>1363</v>
      </c>
      <c r="C64" s="170" t="s">
        <v>1364</v>
      </c>
      <c r="D64" s="170" t="s">
        <v>1365</v>
      </c>
      <c r="E64" s="172">
        <v>150</v>
      </c>
      <c r="F64" s="173"/>
    </row>
    <row r="65" s="63" customFormat="1" ht="20.1" customHeight="1" spans="1:6">
      <c r="A65" s="170" t="s">
        <v>1344</v>
      </c>
      <c r="B65" s="171" t="s">
        <v>1345</v>
      </c>
      <c r="C65" s="170" t="s">
        <v>1350</v>
      </c>
      <c r="D65" s="170" t="s">
        <v>1405</v>
      </c>
      <c r="E65" s="172">
        <v>155</v>
      </c>
      <c r="F65" s="173"/>
    </row>
    <row r="66" s="63" customFormat="1" ht="20.1" customHeight="1" spans="1:6">
      <c r="A66" s="170" t="s">
        <v>1344</v>
      </c>
      <c r="B66" s="171" t="s">
        <v>1352</v>
      </c>
      <c r="C66" s="170" t="s">
        <v>1350</v>
      </c>
      <c r="D66" s="170" t="s">
        <v>1417</v>
      </c>
      <c r="E66" s="172">
        <v>162</v>
      </c>
      <c r="F66" s="173"/>
    </row>
    <row r="67" s="63" customFormat="1" ht="20.1" customHeight="1" spans="1:6">
      <c r="A67" s="170" t="s">
        <v>1370</v>
      </c>
      <c r="B67" s="170" t="s">
        <v>1371</v>
      </c>
      <c r="C67" s="170" t="s">
        <v>1364</v>
      </c>
      <c r="D67" s="170" t="s">
        <v>1418</v>
      </c>
      <c r="E67" s="172">
        <v>163</v>
      </c>
      <c r="F67" s="173"/>
    </row>
    <row r="68" s="63" customFormat="1" ht="20.1" customHeight="1" spans="1:6">
      <c r="A68" s="170" t="s">
        <v>1370</v>
      </c>
      <c r="B68" s="170" t="s">
        <v>1419</v>
      </c>
      <c r="C68" s="170" t="s">
        <v>1350</v>
      </c>
      <c r="D68" s="170" t="s">
        <v>1420</v>
      </c>
      <c r="E68" s="172">
        <v>165</v>
      </c>
      <c r="F68" s="173"/>
    </row>
    <row r="69" s="63" customFormat="1" ht="20.1" customHeight="1" spans="1:6">
      <c r="A69" s="170" t="s">
        <v>1344</v>
      </c>
      <c r="B69" s="171" t="s">
        <v>1345</v>
      </c>
      <c r="C69" s="170" t="s">
        <v>1350</v>
      </c>
      <c r="D69" s="170" t="s">
        <v>1421</v>
      </c>
      <c r="E69" s="172">
        <v>165</v>
      </c>
      <c r="F69" s="173"/>
    </row>
    <row r="70" s="63" customFormat="1" ht="20.1" customHeight="1" spans="1:6">
      <c r="A70" s="170" t="s">
        <v>1357</v>
      </c>
      <c r="B70" s="171" t="s">
        <v>1345</v>
      </c>
      <c r="C70" s="170" t="s">
        <v>1364</v>
      </c>
      <c r="D70" s="170" t="s">
        <v>1392</v>
      </c>
      <c r="E70" s="172">
        <v>176</v>
      </c>
      <c r="F70" s="173"/>
    </row>
    <row r="71" s="63" customFormat="1" ht="20.1" customHeight="1" spans="1:6">
      <c r="A71" s="170" t="s">
        <v>1344</v>
      </c>
      <c r="B71" s="171" t="s">
        <v>1345</v>
      </c>
      <c r="C71" s="170" t="s">
        <v>1350</v>
      </c>
      <c r="D71" s="170" t="s">
        <v>1421</v>
      </c>
      <c r="E71" s="172">
        <v>191</v>
      </c>
      <c r="F71" s="173"/>
    </row>
    <row r="72" s="63" customFormat="1" ht="20.1" customHeight="1" spans="1:6">
      <c r="A72" s="170" t="s">
        <v>1344</v>
      </c>
      <c r="B72" s="170" t="s">
        <v>1378</v>
      </c>
      <c r="C72" s="170" t="s">
        <v>1350</v>
      </c>
      <c r="D72" s="170" t="s">
        <v>1422</v>
      </c>
      <c r="E72" s="172">
        <v>200</v>
      </c>
      <c r="F72" s="173"/>
    </row>
    <row r="73" s="63" customFormat="1" ht="20.1" customHeight="1" spans="1:6">
      <c r="A73" s="170" t="s">
        <v>1344</v>
      </c>
      <c r="B73" s="171" t="s">
        <v>1345</v>
      </c>
      <c r="C73" s="170" t="s">
        <v>1350</v>
      </c>
      <c r="D73" s="170" t="s">
        <v>1421</v>
      </c>
      <c r="E73" s="172">
        <v>200</v>
      </c>
      <c r="F73" s="173"/>
    </row>
    <row r="74" s="63" customFormat="1" ht="20.1" customHeight="1" spans="1:6">
      <c r="A74" s="170" t="s">
        <v>1348</v>
      </c>
      <c r="B74" s="171" t="s">
        <v>1376</v>
      </c>
      <c r="C74" s="170" t="s">
        <v>1350</v>
      </c>
      <c r="D74" s="170" t="s">
        <v>1377</v>
      </c>
      <c r="E74" s="172">
        <v>200</v>
      </c>
      <c r="F74" s="173"/>
    </row>
    <row r="75" s="63" customFormat="1" ht="20.1" customHeight="1" spans="1:6">
      <c r="A75" s="170" t="s">
        <v>1348</v>
      </c>
      <c r="B75" s="170" t="s">
        <v>1374</v>
      </c>
      <c r="C75" s="170" t="s">
        <v>1350</v>
      </c>
      <c r="D75" s="170" t="s">
        <v>1423</v>
      </c>
      <c r="E75" s="172">
        <v>200</v>
      </c>
      <c r="F75" s="173"/>
    </row>
    <row r="76" s="63" customFormat="1" ht="20.1" customHeight="1" spans="1:6">
      <c r="A76" s="170" t="s">
        <v>1357</v>
      </c>
      <c r="B76" s="170" t="s">
        <v>1363</v>
      </c>
      <c r="C76" s="170" t="s">
        <v>1364</v>
      </c>
      <c r="D76" s="170" t="s">
        <v>1365</v>
      </c>
      <c r="E76" s="172">
        <v>200</v>
      </c>
      <c r="F76" s="173"/>
    </row>
    <row r="77" s="63" customFormat="1" ht="20.1" customHeight="1" spans="1:6">
      <c r="A77" s="170" t="s">
        <v>1357</v>
      </c>
      <c r="B77" s="171" t="s">
        <v>1345</v>
      </c>
      <c r="C77" s="170" t="s">
        <v>1364</v>
      </c>
      <c r="D77" s="170" t="s">
        <v>1392</v>
      </c>
      <c r="E77" s="172">
        <v>201</v>
      </c>
      <c r="F77" s="173"/>
    </row>
    <row r="78" s="63" customFormat="1" ht="20.1" customHeight="1" spans="1:6">
      <c r="A78" s="170" t="s">
        <v>1348</v>
      </c>
      <c r="B78" s="170" t="s">
        <v>1349</v>
      </c>
      <c r="C78" s="170" t="s">
        <v>1350</v>
      </c>
      <c r="D78" s="170" t="s">
        <v>1424</v>
      </c>
      <c r="E78" s="172">
        <v>210</v>
      </c>
      <c r="F78" s="173"/>
    </row>
    <row r="79" s="63" customFormat="1" ht="20.1" customHeight="1" spans="1:6">
      <c r="A79" s="170" t="s">
        <v>1425</v>
      </c>
      <c r="B79" s="170" t="s">
        <v>1426</v>
      </c>
      <c r="C79" s="170" t="s">
        <v>1364</v>
      </c>
      <c r="D79" s="170" t="s">
        <v>1427</v>
      </c>
      <c r="E79" s="172">
        <v>220</v>
      </c>
      <c r="F79" s="173"/>
    </row>
    <row r="80" s="63" customFormat="1" ht="20.1" customHeight="1" spans="1:6">
      <c r="A80" s="170" t="s">
        <v>1344</v>
      </c>
      <c r="B80" s="170" t="s">
        <v>1428</v>
      </c>
      <c r="C80" s="170" t="s">
        <v>1350</v>
      </c>
      <c r="D80" s="170" t="s">
        <v>1429</v>
      </c>
      <c r="E80" s="172">
        <v>222</v>
      </c>
      <c r="F80" s="173"/>
    </row>
    <row r="81" s="63" customFormat="1" ht="20.1" customHeight="1" spans="1:6">
      <c r="A81" s="170" t="s">
        <v>1344</v>
      </c>
      <c r="B81" s="170" t="s">
        <v>1378</v>
      </c>
      <c r="C81" s="170" t="s">
        <v>1350</v>
      </c>
      <c r="D81" s="170" t="s">
        <v>1379</v>
      </c>
      <c r="E81" s="172">
        <v>225</v>
      </c>
      <c r="F81" s="173"/>
    </row>
    <row r="82" s="63" customFormat="1" ht="20.1" customHeight="1" spans="1:6">
      <c r="A82" s="170" t="s">
        <v>1348</v>
      </c>
      <c r="B82" s="170" t="s">
        <v>1419</v>
      </c>
      <c r="C82" s="170" t="s">
        <v>1350</v>
      </c>
      <c r="D82" s="170" t="s">
        <v>1420</v>
      </c>
      <c r="E82" s="172">
        <v>231</v>
      </c>
      <c r="F82" s="173"/>
    </row>
    <row r="83" s="63" customFormat="1" ht="20.1" customHeight="1" spans="1:6">
      <c r="A83" s="170" t="s">
        <v>1370</v>
      </c>
      <c r="B83" s="170" t="s">
        <v>1363</v>
      </c>
      <c r="C83" s="170" t="s">
        <v>1350</v>
      </c>
      <c r="D83" s="170" t="s">
        <v>1430</v>
      </c>
      <c r="E83" s="172">
        <v>239</v>
      </c>
      <c r="F83" s="173"/>
    </row>
    <row r="84" s="63" customFormat="1" ht="20.1" customHeight="1" spans="1:6">
      <c r="A84" s="170" t="s">
        <v>1344</v>
      </c>
      <c r="B84" s="171" t="s">
        <v>1352</v>
      </c>
      <c r="C84" s="170" t="s">
        <v>1350</v>
      </c>
      <c r="D84" s="170" t="s">
        <v>1431</v>
      </c>
      <c r="E84" s="172">
        <v>240</v>
      </c>
      <c r="F84" s="173"/>
    </row>
    <row r="85" s="63" customFormat="1" ht="20.1" customHeight="1" spans="1:6">
      <c r="A85" s="170" t="s">
        <v>1348</v>
      </c>
      <c r="B85" s="170" t="s">
        <v>1349</v>
      </c>
      <c r="C85" s="170" t="s">
        <v>1350</v>
      </c>
      <c r="D85" s="170" t="s">
        <v>1432</v>
      </c>
      <c r="E85" s="172">
        <v>240</v>
      </c>
      <c r="F85" s="173"/>
    </row>
    <row r="86" s="63" customFormat="1" ht="20.1" customHeight="1" spans="1:6">
      <c r="A86" s="170" t="s">
        <v>1348</v>
      </c>
      <c r="B86" s="170" t="s">
        <v>1433</v>
      </c>
      <c r="C86" s="170" t="s">
        <v>1350</v>
      </c>
      <c r="D86" s="170" t="s">
        <v>1434</v>
      </c>
      <c r="E86" s="172">
        <v>250</v>
      </c>
      <c r="F86" s="173"/>
    </row>
    <row r="87" s="63" customFormat="1" ht="20.1" customHeight="1" spans="1:6">
      <c r="A87" s="170" t="s">
        <v>1348</v>
      </c>
      <c r="B87" s="170" t="s">
        <v>1390</v>
      </c>
      <c r="C87" s="170" t="s">
        <v>1350</v>
      </c>
      <c r="D87" s="170" t="s">
        <v>1435</v>
      </c>
      <c r="E87" s="172">
        <v>253</v>
      </c>
      <c r="F87" s="173"/>
    </row>
    <row r="88" s="63" customFormat="1" ht="20.1" customHeight="1" spans="1:6">
      <c r="A88" s="170" t="s">
        <v>1370</v>
      </c>
      <c r="B88" s="170" t="s">
        <v>1371</v>
      </c>
      <c r="C88" s="170" t="s">
        <v>1364</v>
      </c>
      <c r="D88" s="170" t="s">
        <v>1400</v>
      </c>
      <c r="E88" s="172">
        <v>261</v>
      </c>
      <c r="F88" s="173"/>
    </row>
    <row r="89" s="63" customFormat="1" ht="20.1" customHeight="1" spans="1:6">
      <c r="A89" s="170" t="s">
        <v>1348</v>
      </c>
      <c r="B89" s="170" t="s">
        <v>1349</v>
      </c>
      <c r="C89" s="170" t="s">
        <v>1350</v>
      </c>
      <c r="D89" s="170" t="s">
        <v>1351</v>
      </c>
      <c r="E89" s="172">
        <v>284</v>
      </c>
      <c r="F89" s="173"/>
    </row>
    <row r="90" s="63" customFormat="1" ht="20.1" customHeight="1" spans="1:6">
      <c r="A90" s="170" t="s">
        <v>1344</v>
      </c>
      <c r="B90" s="171" t="s">
        <v>1352</v>
      </c>
      <c r="C90" s="170" t="s">
        <v>1350</v>
      </c>
      <c r="D90" s="170" t="s">
        <v>1436</v>
      </c>
      <c r="E90" s="172">
        <v>285</v>
      </c>
      <c r="F90" s="173"/>
    </row>
    <row r="91" s="63" customFormat="1" ht="20.1" customHeight="1" spans="1:6">
      <c r="A91" s="170" t="s">
        <v>1344</v>
      </c>
      <c r="B91" s="171" t="s">
        <v>1352</v>
      </c>
      <c r="C91" s="170" t="s">
        <v>1350</v>
      </c>
      <c r="D91" s="170" t="s">
        <v>1353</v>
      </c>
      <c r="E91" s="172">
        <v>308</v>
      </c>
      <c r="F91" s="173"/>
    </row>
    <row r="92" s="63" customFormat="1" ht="20.1" customHeight="1" spans="1:6">
      <c r="A92" s="170" t="s">
        <v>1348</v>
      </c>
      <c r="B92" s="170" t="s">
        <v>1368</v>
      </c>
      <c r="C92" s="170" t="s">
        <v>1350</v>
      </c>
      <c r="D92" s="170" t="s">
        <v>1437</v>
      </c>
      <c r="E92" s="172">
        <v>311</v>
      </c>
      <c r="F92" s="173"/>
    </row>
    <row r="93" s="63" customFormat="1" ht="20.1" customHeight="1" spans="1:6">
      <c r="A93" s="170" t="s">
        <v>1348</v>
      </c>
      <c r="B93" s="170" t="s">
        <v>1371</v>
      </c>
      <c r="C93" s="170" t="s">
        <v>1350</v>
      </c>
      <c r="D93" s="170" t="s">
        <v>1438</v>
      </c>
      <c r="E93" s="172">
        <v>320</v>
      </c>
      <c r="F93" s="173"/>
    </row>
    <row r="94" s="63" customFormat="1" ht="20.1" customHeight="1" spans="1:6">
      <c r="A94" s="170" t="s">
        <v>1370</v>
      </c>
      <c r="B94" s="170" t="s">
        <v>1371</v>
      </c>
      <c r="C94" s="170" t="s">
        <v>1350</v>
      </c>
      <c r="D94" s="170" t="s">
        <v>1414</v>
      </c>
      <c r="E94" s="172">
        <v>375</v>
      </c>
      <c r="F94" s="173"/>
    </row>
    <row r="95" s="63" customFormat="1" ht="20.1" customHeight="1" spans="1:6">
      <c r="A95" s="170" t="s">
        <v>1370</v>
      </c>
      <c r="B95" s="170" t="s">
        <v>1371</v>
      </c>
      <c r="C95" s="170" t="s">
        <v>1350</v>
      </c>
      <c r="D95" s="170" t="s">
        <v>1413</v>
      </c>
      <c r="E95" s="172">
        <v>468</v>
      </c>
      <c r="F95" s="173"/>
    </row>
    <row r="96" s="63" customFormat="1" ht="20.1" customHeight="1" spans="1:6">
      <c r="A96" s="170" t="s">
        <v>1357</v>
      </c>
      <c r="B96" s="170" t="s">
        <v>1384</v>
      </c>
      <c r="C96" s="170" t="s">
        <v>1350</v>
      </c>
      <c r="D96" s="170" t="s">
        <v>1385</v>
      </c>
      <c r="E96" s="172">
        <v>470</v>
      </c>
      <c r="F96" s="173"/>
    </row>
    <row r="97" s="63" customFormat="1" ht="20.1" customHeight="1" spans="1:6">
      <c r="A97" s="170" t="s">
        <v>1370</v>
      </c>
      <c r="B97" s="170" t="s">
        <v>1374</v>
      </c>
      <c r="C97" s="170" t="s">
        <v>1350</v>
      </c>
      <c r="D97" s="170" t="s">
        <v>1439</v>
      </c>
      <c r="E97" s="172">
        <v>473</v>
      </c>
      <c r="F97" s="173"/>
    </row>
    <row r="98" s="63" customFormat="1" ht="20.1" customHeight="1" spans="1:6">
      <c r="A98" s="170" t="s">
        <v>1344</v>
      </c>
      <c r="B98" s="171" t="s">
        <v>1352</v>
      </c>
      <c r="C98" s="170" t="s">
        <v>1350</v>
      </c>
      <c r="D98" s="170" t="s">
        <v>1417</v>
      </c>
      <c r="E98" s="172">
        <v>485</v>
      </c>
      <c r="F98" s="173"/>
    </row>
    <row r="99" s="63" customFormat="1" ht="20.1" customHeight="1" spans="1:6">
      <c r="A99" s="170" t="s">
        <v>1370</v>
      </c>
      <c r="B99" s="170" t="s">
        <v>1371</v>
      </c>
      <c r="C99" s="170" t="s">
        <v>1364</v>
      </c>
      <c r="D99" s="170" t="s">
        <v>1413</v>
      </c>
      <c r="E99" s="172">
        <v>500</v>
      </c>
      <c r="F99" s="173"/>
    </row>
    <row r="100" s="63" customFormat="1" ht="20.1" customHeight="1" spans="1:6">
      <c r="A100" s="170" t="s">
        <v>1348</v>
      </c>
      <c r="B100" s="171" t="s">
        <v>1345</v>
      </c>
      <c r="C100" s="170" t="s">
        <v>1350</v>
      </c>
      <c r="D100" s="170" t="s">
        <v>1421</v>
      </c>
      <c r="E100" s="172">
        <v>500</v>
      </c>
      <c r="F100" s="173"/>
    </row>
    <row r="101" s="63" customFormat="1" ht="20.1" customHeight="1" spans="1:6">
      <c r="A101" s="170" t="s">
        <v>1348</v>
      </c>
      <c r="B101" s="170" t="s">
        <v>1349</v>
      </c>
      <c r="C101" s="170" t="s">
        <v>1350</v>
      </c>
      <c r="D101" s="170" t="s">
        <v>1406</v>
      </c>
      <c r="E101" s="172">
        <v>500</v>
      </c>
      <c r="F101" s="173"/>
    </row>
    <row r="102" s="63" customFormat="1" ht="20.1" customHeight="1" spans="1:6">
      <c r="A102" s="170" t="s">
        <v>1344</v>
      </c>
      <c r="B102" s="170" t="s">
        <v>1374</v>
      </c>
      <c r="C102" s="170" t="s">
        <v>1350</v>
      </c>
      <c r="D102" s="170" t="s">
        <v>1360</v>
      </c>
      <c r="E102" s="172">
        <v>506</v>
      </c>
      <c r="F102" s="173"/>
    </row>
    <row r="103" s="63" customFormat="1" ht="20.1" customHeight="1" spans="1:6">
      <c r="A103" s="170" t="s">
        <v>1348</v>
      </c>
      <c r="B103" s="170" t="s">
        <v>1355</v>
      </c>
      <c r="C103" s="170" t="s">
        <v>1350</v>
      </c>
      <c r="D103" s="170" t="s">
        <v>1440</v>
      </c>
      <c r="E103" s="172">
        <v>540</v>
      </c>
      <c r="F103" s="173"/>
    </row>
    <row r="104" s="63" customFormat="1" ht="20.1" customHeight="1" spans="1:6">
      <c r="A104" s="170" t="s">
        <v>1348</v>
      </c>
      <c r="B104" s="170" t="s">
        <v>1368</v>
      </c>
      <c r="C104" s="170" t="s">
        <v>1350</v>
      </c>
      <c r="D104" s="170" t="s">
        <v>1424</v>
      </c>
      <c r="E104" s="172">
        <v>575</v>
      </c>
      <c r="F104" s="173"/>
    </row>
    <row r="105" s="63" customFormat="1" ht="20.1" customHeight="1" spans="1:6">
      <c r="A105" s="170" t="s">
        <v>1348</v>
      </c>
      <c r="B105" s="170" t="s">
        <v>1355</v>
      </c>
      <c r="C105" s="170" t="s">
        <v>1350</v>
      </c>
      <c r="D105" s="170" t="s">
        <v>1440</v>
      </c>
      <c r="E105" s="172">
        <v>585</v>
      </c>
      <c r="F105" s="173"/>
    </row>
    <row r="106" s="63" customFormat="1" ht="20.1" customHeight="1" spans="1:6">
      <c r="A106" s="170" t="s">
        <v>1344</v>
      </c>
      <c r="B106" s="170" t="s">
        <v>1378</v>
      </c>
      <c r="C106" s="170" t="s">
        <v>1350</v>
      </c>
      <c r="D106" s="170" t="s">
        <v>1379</v>
      </c>
      <c r="E106" s="172">
        <v>650</v>
      </c>
      <c r="F106" s="173"/>
    </row>
    <row r="107" s="63" customFormat="1" ht="20.1" customHeight="1" spans="1:6">
      <c r="A107" s="170" t="s">
        <v>1370</v>
      </c>
      <c r="B107" s="170" t="s">
        <v>1374</v>
      </c>
      <c r="C107" s="170" t="s">
        <v>1350</v>
      </c>
      <c r="D107" s="170" t="s">
        <v>1439</v>
      </c>
      <c r="E107" s="172">
        <v>719</v>
      </c>
      <c r="F107" s="173"/>
    </row>
    <row r="108" s="63" customFormat="1" ht="20.1" customHeight="1" spans="1:6">
      <c r="A108" s="170" t="s">
        <v>1370</v>
      </c>
      <c r="B108" s="170" t="s">
        <v>1374</v>
      </c>
      <c r="C108" s="170" t="s">
        <v>1346</v>
      </c>
      <c r="D108" s="170" t="s">
        <v>1439</v>
      </c>
      <c r="E108" s="172">
        <v>937</v>
      </c>
      <c r="F108" s="173"/>
    </row>
    <row r="109" s="63" customFormat="1" ht="20.1" customHeight="1" spans="1:6">
      <c r="A109" s="170" t="s">
        <v>1395</v>
      </c>
      <c r="B109" s="170" t="s">
        <v>1355</v>
      </c>
      <c r="C109" s="170" t="s">
        <v>1350</v>
      </c>
      <c r="D109" s="170" t="s">
        <v>1396</v>
      </c>
      <c r="E109" s="172">
        <v>941</v>
      </c>
      <c r="F109" s="173"/>
    </row>
    <row r="110" s="63" customFormat="1" ht="20.1" customHeight="1" spans="1:6">
      <c r="A110" s="170" t="s">
        <v>1348</v>
      </c>
      <c r="B110" s="170" t="s">
        <v>1368</v>
      </c>
      <c r="C110" s="170" t="s">
        <v>1350</v>
      </c>
      <c r="D110" s="170" t="s">
        <v>1424</v>
      </c>
      <c r="E110" s="172">
        <v>1177</v>
      </c>
      <c r="F110" s="173"/>
    </row>
    <row r="111" s="63" customFormat="1" ht="20.1" customHeight="1" spans="1:6">
      <c r="A111" s="170" t="s">
        <v>1348</v>
      </c>
      <c r="B111" s="170" t="s">
        <v>1349</v>
      </c>
      <c r="C111" s="170" t="s">
        <v>1350</v>
      </c>
      <c r="D111" s="170" t="s">
        <v>1388</v>
      </c>
      <c r="E111" s="172">
        <v>1842</v>
      </c>
      <c r="F111" s="173"/>
    </row>
    <row r="112" s="63" customFormat="1" ht="20.1" customHeight="1" spans="1:6">
      <c r="A112" s="170" t="s">
        <v>1370</v>
      </c>
      <c r="B112" s="170" t="s">
        <v>1371</v>
      </c>
      <c r="C112" s="170" t="s">
        <v>1364</v>
      </c>
      <c r="D112" s="170" t="s">
        <v>1414</v>
      </c>
      <c r="E112" s="172">
        <v>1944</v>
      </c>
      <c r="F112" s="173"/>
    </row>
    <row r="113" s="63" customFormat="1" ht="20.1" customHeight="1" spans="1:6">
      <c r="A113" s="170" t="s">
        <v>1348</v>
      </c>
      <c r="B113" s="170" t="s">
        <v>1419</v>
      </c>
      <c r="C113" s="170" t="s">
        <v>1350</v>
      </c>
      <c r="D113" s="170" t="s">
        <v>1441</v>
      </c>
      <c r="E113" s="172">
        <f>2000-660-156</f>
        <v>1184</v>
      </c>
      <c r="F113" s="173"/>
    </row>
    <row r="114" s="63" customFormat="1" ht="20.1" customHeight="1" spans="1:6">
      <c r="A114" s="170" t="s">
        <v>1348</v>
      </c>
      <c r="B114" s="170" t="s">
        <v>1368</v>
      </c>
      <c r="C114" s="170" t="s">
        <v>1350</v>
      </c>
      <c r="D114" s="170" t="s">
        <v>1442</v>
      </c>
      <c r="E114" s="172">
        <v>3355</v>
      </c>
      <c r="F114" s="173"/>
    </row>
    <row r="115" s="63" customFormat="1" ht="20.1" customHeight="1" spans="1:6">
      <c r="A115" s="170" t="s">
        <v>1348</v>
      </c>
      <c r="B115" s="170" t="s">
        <v>1368</v>
      </c>
      <c r="C115" s="170" t="s">
        <v>1350</v>
      </c>
      <c r="D115" s="170" t="s">
        <v>1442</v>
      </c>
      <c r="E115" s="172">
        <v>3542</v>
      </c>
      <c r="F115" s="173"/>
    </row>
    <row r="116" s="63" customFormat="1" ht="20.1" customHeight="1" spans="1:6">
      <c r="A116" s="171" t="s">
        <v>1366</v>
      </c>
      <c r="B116" s="171" t="s">
        <v>1345</v>
      </c>
      <c r="C116" s="170" t="s">
        <v>1350</v>
      </c>
      <c r="D116" s="174" t="s">
        <v>1443</v>
      </c>
      <c r="E116" s="175">
        <v>1388</v>
      </c>
      <c r="F116" s="173"/>
    </row>
    <row r="117" s="63" customFormat="1" ht="20.1" customHeight="1" spans="1:6">
      <c r="A117" s="171" t="s">
        <v>1366</v>
      </c>
      <c r="B117" s="171" t="s">
        <v>1345</v>
      </c>
      <c r="C117" s="170" t="s">
        <v>1350</v>
      </c>
      <c r="D117" s="174" t="s">
        <v>1444</v>
      </c>
      <c r="E117" s="175">
        <v>2409</v>
      </c>
      <c r="F117" s="173"/>
    </row>
    <row r="118" s="63" customFormat="1" ht="20.1" customHeight="1" spans="1:6">
      <c r="A118" s="171" t="s">
        <v>1366</v>
      </c>
      <c r="B118" s="171" t="s">
        <v>1345</v>
      </c>
      <c r="C118" s="170" t="s">
        <v>1350</v>
      </c>
      <c r="D118" s="174" t="s">
        <v>1444</v>
      </c>
      <c r="E118" s="175">
        <v>400</v>
      </c>
      <c r="F118" s="173"/>
    </row>
    <row r="119" s="63" customFormat="1" ht="20.1" customHeight="1" spans="1:6">
      <c r="A119" s="171" t="s">
        <v>1366</v>
      </c>
      <c r="B119" s="171" t="s">
        <v>1345</v>
      </c>
      <c r="C119" s="170" t="s">
        <v>1350</v>
      </c>
      <c r="D119" s="174" t="s">
        <v>1444</v>
      </c>
      <c r="E119" s="175">
        <v>15</v>
      </c>
      <c r="F119" s="173"/>
    </row>
    <row r="120" s="63" customFormat="1" ht="20.1" customHeight="1" spans="1:6">
      <c r="A120" s="171" t="s">
        <v>1366</v>
      </c>
      <c r="B120" s="171" t="s">
        <v>1345</v>
      </c>
      <c r="C120" s="170" t="s">
        <v>1350</v>
      </c>
      <c r="D120" s="174" t="s">
        <v>1445</v>
      </c>
      <c r="E120" s="175">
        <v>12</v>
      </c>
      <c r="F120" s="173"/>
    </row>
    <row r="121" s="63" customFormat="1" ht="20.1" customHeight="1" spans="1:6">
      <c r="A121" s="171" t="s">
        <v>1366</v>
      </c>
      <c r="B121" s="171" t="s">
        <v>1403</v>
      </c>
      <c r="C121" s="170" t="s">
        <v>1350</v>
      </c>
      <c r="D121" s="174" t="s">
        <v>1446</v>
      </c>
      <c r="E121" s="175">
        <v>35</v>
      </c>
      <c r="F121" s="173"/>
    </row>
    <row r="122" ht="20.1" customHeight="1" spans="1:6">
      <c r="A122" s="171" t="s">
        <v>1366</v>
      </c>
      <c r="B122" s="171" t="s">
        <v>1403</v>
      </c>
      <c r="C122" s="170" t="s">
        <v>1350</v>
      </c>
      <c r="D122" s="174" t="s">
        <v>1447</v>
      </c>
      <c r="E122" s="175">
        <v>10</v>
      </c>
      <c r="F122" s="173"/>
    </row>
    <row r="123" ht="20.1" customHeight="1" spans="1:6">
      <c r="A123" s="171" t="s">
        <v>1366</v>
      </c>
      <c r="B123" s="171" t="s">
        <v>1403</v>
      </c>
      <c r="C123" s="170" t="s">
        <v>1350</v>
      </c>
      <c r="D123" s="174" t="s">
        <v>1448</v>
      </c>
      <c r="E123" s="175">
        <v>100</v>
      </c>
      <c r="F123" s="173"/>
    </row>
    <row r="124" ht="20.1" customHeight="1" spans="1:6">
      <c r="A124" s="171" t="s">
        <v>1366</v>
      </c>
      <c r="B124" s="171" t="s">
        <v>1376</v>
      </c>
      <c r="C124" s="170" t="s">
        <v>1350</v>
      </c>
      <c r="D124" s="174" t="s">
        <v>1449</v>
      </c>
      <c r="E124" s="175">
        <v>701</v>
      </c>
      <c r="F124" s="173"/>
    </row>
    <row r="125" ht="20.1" customHeight="1" spans="1:6">
      <c r="A125" s="171" t="s">
        <v>1366</v>
      </c>
      <c r="B125" s="171" t="s">
        <v>1352</v>
      </c>
      <c r="C125" s="170" t="s">
        <v>1350</v>
      </c>
      <c r="D125" s="174" t="s">
        <v>1450</v>
      </c>
      <c r="E125" s="175">
        <v>678</v>
      </c>
      <c r="F125" s="173"/>
    </row>
    <row r="126" ht="20.1" customHeight="1" spans="1:6">
      <c r="A126" s="171" t="s">
        <v>1366</v>
      </c>
      <c r="B126" s="171" t="s">
        <v>1352</v>
      </c>
      <c r="C126" s="170" t="s">
        <v>1350</v>
      </c>
      <c r="D126" s="174" t="s">
        <v>1451</v>
      </c>
      <c r="E126" s="175">
        <v>6</v>
      </c>
      <c r="F126" s="173"/>
    </row>
    <row r="127" ht="20.1" customHeight="1" spans="1:6">
      <c r="A127" s="171" t="s">
        <v>1366</v>
      </c>
      <c r="B127" s="171" t="s">
        <v>1352</v>
      </c>
      <c r="C127" s="170" t="s">
        <v>1350</v>
      </c>
      <c r="D127" s="174" t="s">
        <v>1452</v>
      </c>
      <c r="E127" s="175">
        <v>183</v>
      </c>
      <c r="F127" s="173"/>
    </row>
    <row r="128" ht="20.1" customHeight="1" spans="1:6">
      <c r="A128" s="171" t="s">
        <v>1366</v>
      </c>
      <c r="B128" s="171" t="s">
        <v>1352</v>
      </c>
      <c r="C128" s="170" t="s">
        <v>1350</v>
      </c>
      <c r="D128" s="174" t="s">
        <v>1453</v>
      </c>
      <c r="E128" s="175">
        <v>359</v>
      </c>
      <c r="F128" s="173"/>
    </row>
    <row r="129" ht="20.1" customHeight="1" spans="1:6">
      <c r="A129" s="171" t="s">
        <v>1366</v>
      </c>
      <c r="B129" s="171" t="s">
        <v>1376</v>
      </c>
      <c r="C129" s="170" t="s">
        <v>1350</v>
      </c>
      <c r="D129" s="174" t="s">
        <v>1449</v>
      </c>
      <c r="E129" s="175">
        <v>344</v>
      </c>
      <c r="F129" s="173"/>
    </row>
    <row r="130" ht="20.1" customHeight="1" spans="1:6">
      <c r="A130" s="101" t="s">
        <v>1454</v>
      </c>
      <c r="B130" s="102"/>
      <c r="C130" s="103"/>
      <c r="D130" s="99"/>
      <c r="E130" s="176">
        <f>SUM(E4:E129)</f>
        <v>41440</v>
      </c>
      <c r="F130" s="99"/>
    </row>
    <row r="131" ht="20.1" customHeight="1"/>
  </sheetData>
  <mergeCells count="2">
    <mergeCell ref="A1:F1"/>
    <mergeCell ref="A130:C130"/>
  </mergeCells>
  <printOptions horizontalCentered="1"/>
  <pageMargins left="0.71" right="0.71" top="0.75" bottom="0.75" header="0.31" footer="0.31"/>
  <pageSetup paperSize="9" fitToHeight="200" orientation="landscape" horizontalDpi="600" vertic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pageSetUpPr fitToPage="1"/>
  </sheetPr>
  <dimension ref="A1:E11"/>
  <sheetViews>
    <sheetView zoomScaleSheetLayoutView="60" workbookViewId="0">
      <selection activeCell="A1" sqref="A1:E1"/>
    </sheetView>
  </sheetViews>
  <sheetFormatPr defaultColWidth="9" defaultRowHeight="13.5" outlineLevelCol="4"/>
  <cols>
    <col min="1" max="1" width="37.775" style="155" customWidth="1"/>
    <col min="2" max="2" width="22" style="155" customWidth="1"/>
    <col min="3" max="4" width="23.875" style="155" customWidth="1"/>
    <col min="5" max="5" width="24.4416666666667" style="155" customWidth="1"/>
    <col min="6" max="16384" width="9" style="155"/>
  </cols>
  <sheetData>
    <row r="1" s="155" customFormat="1" ht="40.5" customHeight="1" spans="1:5">
      <c r="A1" s="156" t="s">
        <v>10</v>
      </c>
      <c r="B1" s="156"/>
      <c r="C1" s="156"/>
      <c r="D1" s="156"/>
      <c r="E1" s="156"/>
    </row>
    <row r="2" s="155" customFormat="1" ht="23.25" customHeight="1" spans="1:5">
      <c r="A2" s="157"/>
      <c r="B2" s="157"/>
      <c r="C2" s="157"/>
      <c r="D2" s="158"/>
      <c r="E2" s="159" t="s">
        <v>29</v>
      </c>
    </row>
    <row r="3" s="140" customFormat="1" ht="24.9" customHeight="1" spans="1:5">
      <c r="A3" s="160" t="s">
        <v>30</v>
      </c>
      <c r="B3" s="160" t="s">
        <v>1455</v>
      </c>
      <c r="C3" s="160" t="s">
        <v>32</v>
      </c>
      <c r="D3" s="161" t="s">
        <v>1456</v>
      </c>
      <c r="E3" s="161"/>
    </row>
    <row r="4" s="140" customFormat="1" ht="24.9" customHeight="1" spans="1:5">
      <c r="A4" s="162"/>
      <c r="B4" s="162"/>
      <c r="C4" s="162"/>
      <c r="D4" s="161" t="s">
        <v>1457</v>
      </c>
      <c r="E4" s="161" t="s">
        <v>1458</v>
      </c>
    </row>
    <row r="5" s="155" customFormat="1" ht="35.1" customHeight="1" spans="1:5">
      <c r="A5" s="161" t="s">
        <v>1454</v>
      </c>
      <c r="B5" s="163">
        <v>1590</v>
      </c>
      <c r="C5" s="163">
        <v>1785</v>
      </c>
      <c r="D5" s="163">
        <f t="shared" ref="D5:D10" si="0">C5-B5</f>
        <v>195</v>
      </c>
      <c r="E5" s="164">
        <f>D5/B5</f>
        <v>0.122641509433962</v>
      </c>
    </row>
    <row r="6" s="155" customFormat="1" ht="35.1" customHeight="1" spans="1:5">
      <c r="A6" s="165" t="s">
        <v>1459</v>
      </c>
      <c r="B6" s="163">
        <v>0</v>
      </c>
      <c r="C6" s="163">
        <v>0</v>
      </c>
      <c r="D6" s="163">
        <f t="shared" si="0"/>
        <v>0</v>
      </c>
      <c r="E6" s="164"/>
    </row>
    <row r="7" s="155" customFormat="1" ht="35.1" customHeight="1" spans="1:5">
      <c r="A7" s="165" t="s">
        <v>1460</v>
      </c>
      <c r="B7" s="163">
        <v>813</v>
      </c>
      <c r="C7" s="163">
        <v>782</v>
      </c>
      <c r="D7" s="163">
        <f t="shared" si="0"/>
        <v>-31</v>
      </c>
      <c r="E7" s="164">
        <f>D7/B7</f>
        <v>-0.038130381303813</v>
      </c>
    </row>
    <row r="8" s="155" customFormat="1" ht="35.1" customHeight="1" spans="1:5">
      <c r="A8" s="165" t="s">
        <v>1461</v>
      </c>
      <c r="B8" s="163">
        <v>777</v>
      </c>
      <c r="C8" s="163">
        <v>1003</v>
      </c>
      <c r="D8" s="163">
        <f t="shared" si="0"/>
        <v>226</v>
      </c>
      <c r="E8" s="164">
        <f>D8/B8</f>
        <v>0.290862290862291</v>
      </c>
    </row>
    <row r="9" s="155" customFormat="1" ht="35.1" customHeight="1" spans="1:5">
      <c r="A9" s="165" t="s">
        <v>1462</v>
      </c>
      <c r="B9" s="163"/>
      <c r="C9" s="163">
        <v>272</v>
      </c>
      <c r="D9" s="163">
        <f t="shared" si="0"/>
        <v>272</v>
      </c>
      <c r="E9" s="164"/>
    </row>
    <row r="10" s="155" customFormat="1" ht="35.1" customHeight="1" spans="1:5">
      <c r="A10" s="165" t="s">
        <v>1463</v>
      </c>
      <c r="B10" s="163">
        <v>777</v>
      </c>
      <c r="C10" s="163">
        <v>731</v>
      </c>
      <c r="D10" s="163">
        <f t="shared" si="0"/>
        <v>-46</v>
      </c>
      <c r="E10" s="164">
        <f>D10/B10</f>
        <v>-0.0592020592020592</v>
      </c>
    </row>
    <row r="11" ht="139.5" customHeight="1" spans="1:5">
      <c r="A11" s="166" t="s">
        <v>1464</v>
      </c>
      <c r="B11" s="166"/>
      <c r="C11" s="166"/>
      <c r="D11" s="166"/>
      <c r="E11" s="166"/>
    </row>
  </sheetData>
  <mergeCells count="6">
    <mergeCell ref="A1:E1"/>
    <mergeCell ref="D3:E3"/>
    <mergeCell ref="A11:E11"/>
    <mergeCell ref="A3:A4"/>
    <mergeCell ref="B3:B4"/>
    <mergeCell ref="C3:C4"/>
  </mergeCells>
  <printOptions horizontalCentered="1"/>
  <pageMargins left="0.71" right="0.71" top="0.75" bottom="0.75" header="0.31" footer="0.31"/>
  <pageSetup paperSize="9" fitToHeight="200" orientation="landscape" horizontalDpi="600" verticalDpi="600"/>
  <headerFooter/>
</worksheet>
</file>

<file path=docProps/app.xml><?xml version="1.0" encoding="utf-8"?>
<Properties xmlns="http://schemas.openxmlformats.org/officeDocument/2006/extended-properties" xmlns:vt="http://schemas.openxmlformats.org/officeDocument/2006/docPropsVTypes">
  <Company>Lenovo</Company>
  <Application>Microsoft Excel</Application>
  <HeadingPairs>
    <vt:vector size="2" baseType="variant">
      <vt:variant>
        <vt:lpstr>工作表</vt:lpstr>
      </vt:variant>
      <vt:variant>
        <vt:i4>27</vt:i4>
      </vt:variant>
    </vt:vector>
  </HeadingPairs>
  <TitlesOfParts>
    <vt:vector size="27" baseType="lpstr">
      <vt:lpstr>目录表</vt:lpstr>
      <vt:lpstr>1-1</vt:lpstr>
      <vt:lpstr>Sheet2</vt:lpstr>
      <vt:lpstr>1-2</vt:lpstr>
      <vt:lpstr>1-3</vt:lpstr>
      <vt:lpstr>1-4</vt:lpstr>
      <vt:lpstr>1-5</vt:lpstr>
      <vt:lpstr>1-6</vt:lpstr>
      <vt:lpstr>1-7</vt:lpstr>
      <vt:lpstr>1-8</vt:lpstr>
      <vt:lpstr>1-9</vt:lpstr>
      <vt:lpstr>1-10</vt:lpstr>
      <vt:lpstr>1-11</vt:lpstr>
      <vt:lpstr>1-12</vt:lpstr>
      <vt:lpstr>1-13</vt:lpstr>
      <vt:lpstr>2-1</vt:lpstr>
      <vt:lpstr>2-2</vt:lpstr>
      <vt:lpstr>2-3</vt:lpstr>
      <vt:lpstr>2-4</vt:lpstr>
      <vt:lpstr>2-5</vt:lpstr>
      <vt:lpstr>2-6</vt:lpstr>
      <vt:lpstr>3-1</vt:lpstr>
      <vt:lpstr>3-2</vt:lpstr>
      <vt:lpstr>3-3</vt:lpstr>
      <vt:lpstr>4-1</vt:lpstr>
      <vt:lpstr>4-2</vt:lpstr>
      <vt:lpstr>5-1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段建光</cp:lastModifiedBy>
  <cp:revision>1</cp:revision>
  <dcterms:created xsi:type="dcterms:W3CDTF">2016-12-07T02:04:00Z</dcterms:created>
  <cp:lastPrinted>2018-01-29T06:35:00Z</cp:lastPrinted>
  <dcterms:modified xsi:type="dcterms:W3CDTF">2025-12-01T08:30:24Z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4C88050EC5904996BE242009F0D2E965_13</vt:lpwstr>
  </property>
</Properties>
</file>