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firstSheet="12" activeTab="16"/>
  </bookViews>
  <sheets>
    <sheet name="1.部门财务收支预算总表" sheetId="1" r:id="rId1"/>
    <sheet name="2.部门收入预算表" sheetId="2" r:id="rId2"/>
    <sheet name="3.部门支出预算表" sheetId="3" r:id="rId3"/>
    <sheet name="4.部门财政拨款收支预算总表" sheetId="4" r:id="rId4"/>
    <sheet name="5.一般公共预算支出预算表" sheetId="5" r:id="rId5"/>
    <sheet name="6.一般公共预算“三公”经费支出预算表" sheetId="6" r:id="rId6"/>
    <sheet name="7.部门基本支出预算表" sheetId="7" r:id="rId7"/>
    <sheet name="8.部门项目支出预算表" sheetId="8" r:id="rId8"/>
    <sheet name="9.部门项目支出绩效目标表" sheetId="9" r:id="rId9"/>
    <sheet name="10.部门政府性基金预算支出预算表" sheetId="10" r:id="rId10"/>
    <sheet name="11.部门政府采购预算表" sheetId="11" r:id="rId11"/>
    <sheet name="12.部门政府购买服务预算表" sheetId="12" r:id="rId12"/>
    <sheet name="13.县对下转移支付预算表" sheetId="13" r:id="rId13"/>
    <sheet name="14.县对下转移支付绩效目标表" sheetId="14" r:id="rId14"/>
    <sheet name="15.新增资产配置表" sheetId="15" r:id="rId15"/>
    <sheet name="16.上级转移支付补助项目支出预算表" sheetId="16" r:id="rId16"/>
    <sheet name="17.部门项目中期规划预算表" sheetId="17" r:id="rId17"/>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<sst xmlns="http://schemas.openxmlformats.org/spreadsheetml/2006/main" count="1394" uniqueCount="469">
  <si>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</si>
  <si>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</si>
  <si>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</si>
  <si>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</si>
  <si>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</si>
  <si>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</si>
  <si>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</si>
  <si>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</si>
  <si>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</si>
  <si>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</si>
  <si>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</si>
  <si>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</si>
  <si>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</si>
  <si>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</si>
  <si>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</si>
  <si>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</si>
  <si>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</si>
  <si>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</si>
  <si>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</si>
  <si>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</si>
  <si>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</si>
  <si>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</si>
  <si>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</si>
  <si>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</si>
  <si>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</si>
  <si>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</si>
  <si>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</si>
  <si>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</si>
  <si>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</si>
  <si>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</si>
  <si>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</si>
  <si>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</si>
  <si>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</si>
  <si>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</si>
  <si>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</si>
  <si>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</si>
  <si>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</si>
  <si>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</si>
  <si>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</si>
  <si>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</si>
  <si>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</si>
  <si>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</si>
  <si>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</si>
  <si>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</si>
  <si>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</si>
  <si>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</si>
  <si>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</si>
  <si>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</si>
  <si>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</si>
  <si>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</si>
  <si>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</si>
  <si>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</si>
  <si>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</si>
  <si>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2025年部门收入预算表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</si>
  <si>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</si>
  <si>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</si>
  <si>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</si>
  <si>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</si>
  <si>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</si>
  <si>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</si>
  <si>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</si>
  <si>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</si>
  <si>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</si>
  <si>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</si>
  <si>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</si>
  <si>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</si>
  <si>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</si>
  <si>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</si>
  <si>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</si>
  <si>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</si>
  <si>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</si>
  <si>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</si>
  <si>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143001</t>
  </si>
  <si>
    <t>陇川县统计局</t>
  </si>
  <si>
    <t>预算01-3表</t>
  </si>
  <si>
    <t>2025年部门支出预算表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</si>
  <si>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</si>
  <si>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</si>
  <si>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</si>
  <si>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</si>
  <si>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</si>
  <si>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</si>
  <si>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</si>
  <si>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</si>
  <si>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</si>
  <si>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</si>
  <si>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</si>
  <si>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</si>
  <si>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</si>
  <si>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</si>
  <si>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</si>
  <si>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</si>
  <si>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</si>
  <si>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</si>
  <si>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</si>
  <si>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</si>
  <si>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</si>
  <si>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</si>
  <si>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</si>
  <si>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</si>
  <si>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</si>
  <si>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</si>
  <si>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</si>
  <si>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</si>
  <si>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20105</t>
  </si>
  <si>
    <t>统计信息事务</t>
  </si>
  <si>
    <t>2010501</t>
  </si>
  <si>
    <t>行政运行</t>
  </si>
  <si>
    <t>2010507</t>
  </si>
  <si>
    <t>专项普查活动</t>
  </si>
  <si>
    <t>2010508</t>
  </si>
  <si>
    <t>统计抽样调查</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</si>
  <si>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</si>
  <si>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</si>
  <si>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</si>
  <si>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</si>
  <si>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</si>
  <si>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</si>
  <si>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</si>
  <si>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</si>
  <si>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</si>
  <si>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</si>
  <si>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</si>
  <si>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</si>
  <si>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</si>
  <si>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</si>
  <si>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</si>
  <si>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</si>
  <si>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</si>
  <si>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</si>
  <si>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</si>
  <si>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</si>
  <si>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</si>
  <si>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</si>
  <si>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</si>
  <si>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</si>
  <si>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</si>
  <si>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</si>
  <si>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</si>
  <si>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</si>
  <si>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</si>
  <si>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</si>
  <si>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2025年部门财政拨款收支预算总表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</si>
  <si>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</si>
  <si>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</si>
  <si>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</si>
  <si>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</si>
  <si>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</si>
  <si>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</si>
  <si>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</si>
  <si>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</si>
  <si>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</si>
  <si>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</si>
  <si>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</si>
  <si>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</si>
  <si>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</si>
  <si>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</si>
  <si>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</si>
  <si>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</si>
  <si>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</si>
  <si>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</si>
  <si>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</si>
  <si>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r>
      <t xml:space="preserve"> </t>
    </r>
    <r>
      <rPr>
        <sz val="11"/>
        <color rgb="FF000000"/>
        <rFont val="宋体"/>
        <charset val="134"/>
      </rPr>
      <t>（九）卫生健康支出</t>
    </r>
  </si>
  <si>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</si>
  <si>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</si>
  <si>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</si>
  <si>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</si>
  <si>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</si>
  <si>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</si>
  <si>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</si>
  <si>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</si>
  <si>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</si>
  <si>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</si>
  <si>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</si>
  <si>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</si>
  <si>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</si>
  <si>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</si>
  <si>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</si>
  <si>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</si>
  <si>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</si>
  <si>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</si>
  <si>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</si>
  <si>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</si>
  <si>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</si>
  <si>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</si>
  <si>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</si>
  <si>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</si>
  <si>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2025年一般公共预算“三公”经费支出预算表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</si>
  <si>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</si>
  <si>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</si>
  <si>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</si>
  <si>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</si>
  <si>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</si>
  <si>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</si>
  <si>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</si>
  <si>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</si>
  <si>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</si>
  <si>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</si>
  <si>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</si>
  <si>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</si>
  <si>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</si>
  <si>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</si>
  <si>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</si>
  <si>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</si>
  <si>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</si>
  <si>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</si>
  <si>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</si>
  <si>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</si>
  <si>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</si>
  <si>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</si>
  <si>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</si>
  <si>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16</t>
  </si>
  <si>
    <t>17</t>
  </si>
  <si>
    <t>18</t>
  </si>
  <si>
    <t>19</t>
  </si>
  <si>
    <t>20</t>
  </si>
  <si>
    <t>21</t>
  </si>
  <si>
    <t>22</t>
  </si>
  <si>
    <t>23</t>
  </si>
  <si>
    <t>533124210000000011571</t>
  </si>
  <si>
    <t>行政人员支出工资</t>
  </si>
  <si>
    <t>30101</t>
  </si>
  <si>
    <t>基本工资</t>
  </si>
  <si>
    <t>533124210000000011572</t>
  </si>
  <si>
    <t>事业人员支出工资</t>
  </si>
  <si>
    <t>30102</t>
  </si>
  <si>
    <t>津贴补贴</t>
  </si>
  <si>
    <t>30103</t>
  </si>
  <si>
    <t>奖金</t>
  </si>
  <si>
    <t>30107</t>
  </si>
  <si>
    <t>绩效工资</t>
  </si>
  <si>
    <t>533124221100000547174</t>
  </si>
  <si>
    <t>获得奖励的公务员一次性奖励</t>
  </si>
  <si>
    <t>533124221100000547193</t>
  </si>
  <si>
    <t>事业人员优秀奖励</t>
  </si>
  <si>
    <t>533124251100003783536</t>
  </si>
  <si>
    <t>月绩效奖励（行政）</t>
  </si>
  <si>
    <t>533124251100003783537</t>
  </si>
  <si>
    <t>月绩效奖励（事业）</t>
  </si>
  <si>
    <t>533124231100001495322</t>
  </si>
  <si>
    <t>事业人员奖励性绩效改革性补贴</t>
  </si>
  <si>
    <t>533124210000000011573</t>
  </si>
  <si>
    <t>社会保障缴费</t>
  </si>
  <si>
    <t>30108</t>
  </si>
  <si>
    <t>机关事业单位基本养老保险缴费</t>
  </si>
  <si>
    <t>30110</t>
  </si>
  <si>
    <t>职工基本医疗保险缴费</t>
  </si>
  <si>
    <t>30111</t>
  </si>
  <si>
    <t>公务员医疗补助缴费</t>
  </si>
  <si>
    <t>30112</t>
  </si>
  <si>
    <t>其他社会保障缴费</t>
  </si>
  <si>
    <t>533124210000000011574</t>
  </si>
  <si>
    <t>30113</t>
  </si>
  <si>
    <t>533124221100000547207</t>
  </si>
  <si>
    <t>公用经费安排的工会经费</t>
  </si>
  <si>
    <t>30228</t>
  </si>
  <si>
    <t>工会经费</t>
  </si>
  <si>
    <t>533124210000000011579</t>
  </si>
  <si>
    <t>一般公用经费</t>
  </si>
  <si>
    <t>30229</t>
  </si>
  <si>
    <t>福利费</t>
  </si>
  <si>
    <t>533124210000000011578</t>
  </si>
  <si>
    <t>退休公用经费</t>
  </si>
  <si>
    <t>533124210000000011577</t>
  </si>
  <si>
    <t>公务交通补贴</t>
  </si>
  <si>
    <t>30239</t>
  </si>
  <si>
    <t>其他交通费用</t>
  </si>
  <si>
    <t>预算05-1表</t>
  </si>
  <si>
    <t>2025年部门项目支出预算表</t>
  </si>
  <si>
    <t>项目分类</t>
  </si>
  <si>
    <t>项目单位</t>
  </si>
  <si>
    <t>经济科目编码</t>
  </si>
  <si>
    <t>经济科目名称</t>
  </si>
  <si>
    <t>本年拨款</t>
  </si>
  <si>
    <t>其中：本次下达</t>
  </si>
  <si>
    <t>2025年陇川县全国1%人口抽样调查项目经费</t>
  </si>
  <si>
    <t>专项业务类</t>
  </si>
  <si>
    <t>533124251100003798006</t>
  </si>
  <si>
    <t>30201</t>
  </si>
  <si>
    <t>办公费</t>
  </si>
  <si>
    <t>30211</t>
  </si>
  <si>
    <t>差旅费</t>
  </si>
  <si>
    <t>30216</t>
  </si>
  <si>
    <t>培训费</t>
  </si>
  <si>
    <t>30217</t>
  </si>
  <si>
    <t>30226</t>
  </si>
  <si>
    <t>劳务费</t>
  </si>
  <si>
    <t>30231</t>
  </si>
  <si>
    <t>公务用车运行维护费</t>
  </si>
  <si>
    <t>《两会资料费》《统计年鉴》《经济运行卡片》经费</t>
  </si>
  <si>
    <t>533124210000000011689</t>
  </si>
  <si>
    <t>30202</t>
  </si>
  <si>
    <t>印刷费</t>
  </si>
  <si>
    <t>城乡一体化住户调查人员补助经费</t>
  </si>
  <si>
    <t>533124200000000000634</t>
  </si>
  <si>
    <t>30299</t>
  </si>
  <si>
    <t>其他商品和服务支出</t>
  </si>
  <si>
    <t>单位自有资金安排2025年全国1%人口抽样调查资金</t>
  </si>
  <si>
    <t>533124251100003771707</t>
  </si>
  <si>
    <t>单位自有资金安排劳动力调查项目资金</t>
  </si>
  <si>
    <t>事业发展类</t>
  </si>
  <si>
    <t>533124241100002425757</t>
  </si>
  <si>
    <t>单位自有资金安排住户调查项目资金</t>
  </si>
  <si>
    <t>533124241100002425719</t>
  </si>
  <si>
    <t>单位自有资金安排综合统计项目资金</t>
  </si>
  <si>
    <t>533124241100002425753</t>
  </si>
  <si>
    <t>第五次全国经济普查经费</t>
  </si>
  <si>
    <t>533124231100001429844</t>
  </si>
  <si>
    <t>统计工作专项经费</t>
  </si>
  <si>
    <t>533124200000000011701</t>
  </si>
  <si>
    <t>30305</t>
  </si>
  <si>
    <t>生活补助</t>
  </si>
  <si>
    <t>预算05-2表</t>
  </si>
  <si>
    <t>单位名称、项目名称</t>
  </si>
  <si>
    <t>项目年度绩效目标</t>
  </si>
  <si>
    <t>一级指标</t>
  </si>
  <si>
    <t>二级指标</t>
  </si>
  <si>
    <t>三级指标</t>
  </si>
  <si>
    <t>指标性质</t>
  </si>
  <si>
    <t>指标值</t>
  </si>
  <si>
    <t>度量单位</t>
  </si>
  <si>
    <t>指标属性</t>
  </si>
  <si>
    <t>指标内容</t>
  </si>
  <si>
    <t>开展普查年度国民经济核算、普查资料开发、总结成效工作。</t>
  </si>
  <si>
    <t>产出指标</t>
  </si>
  <si>
    <t>数量指标</t>
  </si>
  <si>
    <t>涉及乡镇</t>
  </si>
  <si>
    <t>=</t>
  </si>
  <si>
    <t>个</t>
  </si>
  <si>
    <t>定量指标</t>
  </si>
  <si>
    <t>做全国第五次经济普查工作。通过经济普查摸清全县经济总量，核算出全县GDP，以便未来五年以此为基数核算全县经济总量。全面掌握全国经济基本情况，为研究制定经济政策和经济社会发展规划提供依据，为社会公众提供经济统计信息服务</t>
  </si>
  <si>
    <t>质量指标</t>
  </si>
  <si>
    <t>差错率</t>
  </si>
  <si>
    <t>&lt;=</t>
  </si>
  <si>
    <t>%</t>
  </si>
  <si>
    <t>定性指标</t>
  </si>
  <si>
    <t>时效指标</t>
  </si>
  <si>
    <t>2023年12月31日晚零时</t>
  </si>
  <si>
    <t>100</t>
  </si>
  <si>
    <t>效益指标</t>
  </si>
  <si>
    <t>经济效益</t>
  </si>
  <si>
    <t>收益对象全县人民群众</t>
  </si>
  <si>
    <t>&gt;=</t>
  </si>
  <si>
    <t>90</t>
  </si>
  <si>
    <t>满意度指标</t>
  </si>
  <si>
    <t>服务对象满意度</t>
  </si>
  <si>
    <t>全县人民群众</t>
  </si>
  <si>
    <t>在全县境内抽取1%住户，掌握2020年以来陇川县人口在数量、素质、结构、分布以及居住等方面的变化情况，客观反映陇川县人口发展状况，为国家科学制定国民经济和社会发展规划、推动人口高质量发展，提供准确的统计信息支持。</t>
  </si>
  <si>
    <t>调查数据准确</t>
  </si>
  <si>
    <t>准确</t>
  </si>
  <si>
    <t>各项任务完成及时率</t>
  </si>
  <si>
    <t>成本指标</t>
  </si>
  <si>
    <t>经济成本指标</t>
  </si>
  <si>
    <t>达标</t>
  </si>
  <si>
    <t>社会效益</t>
  </si>
  <si>
    <t>数据需求满足率</t>
  </si>
  <si>
    <t>开展120户农村、城镇调查户调查补助及开展调查、电子记账工作经费，电子记账120户，预计全年访户两次,培训辅调员和调查对象一次，每月填报家庭现金及实物收支情况表，推算出全县城镇常住居民人均可支配收入和农村常住居民人均可支配收入。</t>
  </si>
  <si>
    <t>调查户</t>
  </si>
  <si>
    <t>120</t>
  </si>
  <si>
    <t>人(户)</t>
  </si>
  <si>
    <t>开展110户农村、城镇调查户调查补助及开展调查、电子记账工作经费，其中电子记账100户，预计全年访户两次，培训辅调员和调查对象一次，每月填报家庭现金及实物收支情况表，推算出全县城镇常住居民人均可支配收入和农村常住居民人均可支配收入。</t>
  </si>
  <si>
    <t>任务完成及时性</t>
  </si>
  <si>
    <t>及时</t>
  </si>
  <si>
    <t>组织领导和协调全县统计工作，承担确保统计数据真实、准确、及时的责任，提升统计员统计能力和业务水平，促进陇川县依法统计和依法治统，承担确保统计数据真实、准确、及时的责任。</t>
  </si>
  <si>
    <t>联网直报企业报送率</t>
  </si>
  <si>
    <t>陇川县第十六届人民政府第10次常务会议纪要同意由县财政每年安排15万元用于统计业务、统计人才和统计从业资格考试培训等统计工作，从2015年1月起执行并纳入县财政预算。</t>
  </si>
  <si>
    <t>联网直报企业验收率</t>
  </si>
  <si>
    <t>同意由县财政每年安排15万元用于统计业务、统计人才和统计从业资格考试培训等统计工作，从2015年1月起执行并纳入县财政预算。</t>
  </si>
  <si>
    <t>统计信息发布数</t>
  </si>
  <si>
    <t>条</t>
  </si>
  <si>
    <t>调查对象满意度</t>
  </si>
  <si>
    <t>经济成效</t>
  </si>
  <si>
    <t>群众对统计工作满意度</t>
  </si>
  <si>
    <t>《两会资料费》、《统计年鉴》、《经济运行卡片》经费</t>
  </si>
  <si>
    <t>制作2024年人民代表大会代表、政协委员会委员2024年经济发展情况册、制作《2023年陇川社会经济发展统计年鉴》、制作2024年3-12月经济运行情况卡片。</t>
  </si>
  <si>
    <t>发放数量</t>
  </si>
  <si>
    <t>1800</t>
  </si>
  <si>
    <t>份（部、个、幅、条）</t>
  </si>
  <si>
    <t>反映制作数量情况。</t>
  </si>
  <si>
    <t>及时率</t>
  </si>
  <si>
    <t>反映事实发生与事实发生之间的时间差距情况。</t>
  </si>
  <si>
    <t>完成率</t>
  </si>
  <si>
    <t>错漏率=发生错漏的宣传信息条数/发布信息总条数*100%</t>
  </si>
  <si>
    <t>计划完成率</t>
  </si>
  <si>
    <t>计划完成率=在规定时间内完成数/任务计划数*100%</t>
  </si>
  <si>
    <t>社会成效</t>
  </si>
  <si>
    <t>制作《2024年陇川社会经济发展统计年鉴》，2025年3-12月经济运行情况卡片。（州级对县级考核项目）</t>
  </si>
  <si>
    <t>社会公众满意度</t>
  </si>
  <si>
    <t>反映社会公众对经济数据质量的满意程度。</t>
  </si>
  <si>
    <t>弄清群众就业、失业情况，为上级科学制定就业政策提供数据支撑。</t>
  </si>
  <si>
    <t>走访次数</t>
  </si>
  <si>
    <t>次</t>
  </si>
  <si>
    <t>劳动力调查项目</t>
  </si>
  <si>
    <t>64</t>
  </si>
  <si>
    <t>户</t>
  </si>
  <si>
    <t>劳动力调查</t>
  </si>
  <si>
    <t>数据收集准确性</t>
  </si>
  <si>
    <t>劳动力调查项目完成的及时性</t>
  </si>
  <si>
    <t>劳动力调查项目结果对社会产生的效益</t>
  </si>
  <si>
    <t>开展120户农村、城镇调查户调查补助及开展调查、电子记账工作经费，其中电子记账120户，预计全年访户两次,培训辅调员和调查对象一次，每月填报家庭现金及实物收支情况表，推算出全县城镇常住居民人均可支配收入和农村常住居民人均可支配收入。</t>
  </si>
  <si>
    <t>发布调查数据</t>
  </si>
  <si>
    <t>报表差错率</t>
  </si>
  <si>
    <t>报表中出现的差错笔数占记账总笔数的比例</t>
  </si>
  <si>
    <t>可持续影响</t>
  </si>
  <si>
    <t>统计数据供参考使用期限</t>
  </si>
  <si>
    <t>年</t>
  </si>
  <si>
    <t>实际工作开展情况</t>
  </si>
  <si>
    <t>住户满意度</t>
  </si>
  <si>
    <t>数据产品和分析研究获得认可</t>
  </si>
  <si>
    <t>预算06表</t>
  </si>
  <si>
    <t>本年政府性基金预算支出</t>
  </si>
  <si>
    <t>合  计</t>
  </si>
  <si>
    <t>说明：本单位无此项内容公开，故此表为空表。</t>
  </si>
  <si>
    <t>预算07表</t>
  </si>
  <si>
    <t>预算项目</t>
  </si>
  <si>
    <t>采购项目</t>
  </si>
  <si>
    <t>采购目录</t>
  </si>
  <si>
    <r>
      <rPr>
        <sz val="11"/>
        <rFont val="宋体"/>
        <charset val="134"/>
      </rPr>
      <t>计量</t>
    </r>
    <r>
      <rPr>
        <sz val="11"/>
        <rFont val="Calibri"/>
        <charset val="134"/>
      </rPr>
      <t xml:space="preserve">
</t>
    </r>
    <r>
      <rPr>
        <sz val="11"/>
        <rFont val="宋体"/>
        <charset val="134"/>
      </rPr>
      <t>单位</t>
    </r>
  </si>
  <si>
    <t>数量</t>
  </si>
  <si>
    <t>面向中小企业预留资金</t>
  </si>
  <si>
    <t>政府性
基金</t>
  </si>
  <si>
    <t>国有资本经营收益</t>
  </si>
  <si>
    <t>财政专户管理的收入</t>
  </si>
  <si>
    <t>单位自筹</t>
  </si>
  <si>
    <t>事业单位
经营收入</t>
  </si>
  <si>
    <t>椅子</t>
  </si>
  <si>
    <t>办公椅</t>
  </si>
  <si>
    <t>把</t>
  </si>
  <si>
    <t>车辆维修和保养服务</t>
  </si>
  <si>
    <t>《两会资料费》《统计年鉴》《经济运行卡片》印刷费</t>
  </si>
  <si>
    <t>公文用纸、资料汇编、信封印刷服务</t>
  </si>
  <si>
    <t>本</t>
  </si>
  <si>
    <t>经普资料</t>
  </si>
  <si>
    <t>购买打印机</t>
  </si>
  <si>
    <t>多功能一体机</t>
  </si>
  <si>
    <t>台</t>
  </si>
  <si>
    <t>预算08表</t>
  </si>
  <si>
    <t>政府购买服务项目</t>
  </si>
  <si>
    <t>政府购买服务目录</t>
  </si>
  <si>
    <t>预算09-1表</t>
  </si>
  <si>
    <t>单位名称（项目）</t>
  </si>
  <si>
    <t>地区</t>
  </si>
  <si>
    <t>政府性基金</t>
  </si>
  <si>
    <t>章凤镇</t>
  </si>
  <si>
    <t>景罕镇</t>
  </si>
  <si>
    <t>城子镇</t>
  </si>
  <si>
    <t>陇把镇</t>
  </si>
  <si>
    <t>户撒乡</t>
  </si>
  <si>
    <t>清平乡</t>
  </si>
  <si>
    <t>护国乡</t>
  </si>
  <si>
    <t>勐约乡</t>
  </si>
  <si>
    <t>王子树乡</t>
  </si>
  <si>
    <t>预算09-2表</t>
  </si>
  <si>
    <t/>
  </si>
  <si>
    <t>预算10表</t>
  </si>
  <si>
    <t>资产类别</t>
  </si>
  <si>
    <t>资产分类代码.名称</t>
  </si>
  <si>
    <t>资产名称</t>
  </si>
  <si>
    <t>计量单位</t>
  </si>
  <si>
    <t>财政部门批复数（元）</t>
  </si>
  <si>
    <t>单价</t>
  </si>
  <si>
    <t>金额</t>
  </si>
  <si>
    <t>预算11表</t>
  </si>
  <si>
    <t>上级补助</t>
  </si>
  <si>
    <t>预算12表</t>
  </si>
  <si>
    <t>项目级次</t>
  </si>
  <si>
    <t>311 专项业务类</t>
  </si>
  <si>
    <t>本级</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</si>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</sst>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8">
    <font>
      <sz val="11"/>
      <color theme="1"/>
      <name val="宋体"/>
      <charset val="134"/>
      <scheme val="minor"/>
    </font>
    <font>
      <sz val="11"/>
      <color rgb="FF000000"/>
      <name val="Calibri"/>
      <charset val="134"/>
    </font>
    <font>
      <sz val="9"/>
      <name val="Calibri"/>
      <charset val="134"/>
    </font>
    <font>
      <sz val="10"/>
      <color rgb="FF000000"/>
      <name val="Calibri"/>
      <charset val="134"/>
    </font>
    <font>
      <b/>
      <sz val="23"/>
      <color rgb="FF000000"/>
      <name val="Calibri"/>
      <charset val="134"/>
    </font>
    <font>
      <sz val="9"/>
      <color rgb="FF000000"/>
      <name val="Calibri"/>
      <charset val="134"/>
    </font>
    <font>
      <sz val="9"/>
      <name val="宋体"/>
      <charset val="134"/>
    </font>
    <font>
      <sz val="9"/>
      <color rgb="FF000000"/>
      <name val="宋体"/>
      <charset val="134"/>
    </font>
    <font>
      <sz val="11"/>
      <color rgb="FF000000"/>
      <name val="方正书宋_GBK"/>
      <charset val="134"/>
    </font>
    <font>
      <b/>
      <sz val="22"/>
      <color rgb="FF000000"/>
      <name val="Calibri"/>
      <charset val="134"/>
    </font>
    <font>
      <sz val="11"/>
      <name val="Calibri"/>
      <charset val="134"/>
    </font>
    <font>
      <sz val="10"/>
      <name val="Calibri"/>
      <charset val="134"/>
    </font>
    <font>
      <b/>
      <sz val="23"/>
      <name val="Calibri"/>
      <charset val="134"/>
    </font>
    <font>
      <sz val="11"/>
      <name val="宋体"/>
      <charset val="134"/>
    </font>
    <font>
      <sz val="10"/>
      <color rgb="FFFFFFFF"/>
      <name val="Calibri"/>
      <charset val="134"/>
    </font>
    <font>
      <b/>
      <sz val="21"/>
      <color rgb="FF000000"/>
      <name val="Calibri"/>
      <charset val="134"/>
    </font>
    <font>
      <sz val="10.5"/>
      <color rgb="FF000000"/>
      <name val="Calibri"/>
      <charset val="134"/>
    </font>
    <font>
      <sz val="10.5"/>
      <color rgb="FFFFFFFF"/>
      <name val="Calibri"/>
      <charset val="134"/>
    </font>
    <font>
      <b/>
      <sz val="20"/>
      <color rgb="FF000000"/>
      <name val="宋体"/>
      <charset val="134"/>
    </font>
    <font>
      <b/>
      <sz val="20"/>
      <color rgb="FF000000"/>
      <name val="Calibri"/>
      <charset val="134"/>
    </font>
    <font>
      <sz val="10"/>
      <color rgb="FF000000"/>
      <name val="宋体"/>
      <charset val="134"/>
    </font>
    <font>
      <b/>
      <sz val="18"/>
      <color rgb="FF000000"/>
      <name val="SimSun"/>
      <charset val="134"/>
    </font>
    <font>
      <sz val="11"/>
      <color rgb="FF000000"/>
      <name val="宋体"/>
      <charset val="134"/>
    </font>
    <font>
      <sz val="12"/>
      <color rgb="FF000000"/>
      <name val="宋体"/>
      <charset val="134"/>
    </font>
    <font>
      <b/>
      <sz val="22"/>
      <color rgb="FF000000"/>
      <name val="宋体"/>
      <charset val="134"/>
    </font>
    <font>
      <b/>
      <sz val="11"/>
      <color rgb="FF000000"/>
      <name val="Calibri"/>
      <charset val="134"/>
    </font>
    <font>
      <b/>
      <sz val="10"/>
      <color rgb="FF000000"/>
      <name val="Calibri"/>
      <charset val="134"/>
    </font>
    <font>
      <b/>
      <sz val="23"/>
      <color rgb="FF000000"/>
      <name val="宋体"/>
      <charset val="134"/>
    </font>
    <font>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0" fillId="3" borderId="15"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6" applyNumberFormat="0" applyFill="0" applyAlignment="0" applyProtection="0">
      <alignment vertical="center"/>
    </xf>
    <xf numFmtId="0" fontId="35" fillId="0" borderId="16" applyNumberFormat="0" applyFill="0" applyAlignment="0" applyProtection="0">
      <alignment vertical="center"/>
    </xf>
    <xf numFmtId="0" fontId="36" fillId="0" borderId="17" applyNumberFormat="0" applyFill="0" applyAlignment="0" applyProtection="0">
      <alignment vertical="center"/>
    </xf>
    <xf numFmtId="0" fontId="36" fillId="0" borderId="0" applyNumberFormat="0" applyFill="0" applyBorder="0" applyAlignment="0" applyProtection="0">
      <alignment vertical="center"/>
    </xf>
    <xf numFmtId="0" fontId="37" fillId="4" borderId="18" applyNumberFormat="0" applyAlignment="0" applyProtection="0">
      <alignment vertical="center"/>
    </xf>
    <xf numFmtId="0" fontId="38" fillId="5" borderId="19" applyNumberFormat="0" applyAlignment="0" applyProtection="0">
      <alignment vertical="center"/>
    </xf>
    <xf numFmtId="0" fontId="39" fillId="5" borderId="18" applyNumberFormat="0" applyAlignment="0" applyProtection="0">
      <alignment vertical="center"/>
    </xf>
    <xf numFmtId="0" fontId="40" fillId="6" borderId="20" applyNumberFormat="0" applyAlignment="0" applyProtection="0">
      <alignment vertical="center"/>
    </xf>
    <xf numFmtId="0" fontId="41" fillId="0" borderId="21" applyNumberFormat="0" applyFill="0" applyAlignment="0" applyProtection="0">
      <alignment vertical="center"/>
    </xf>
    <xf numFmtId="0" fontId="42" fillId="0" borderId="22" applyNumberFormat="0" applyFill="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7" fillId="12" borderId="0" applyNumberFormat="0" applyBorder="0" applyAlignment="0" applyProtection="0">
      <alignment vertical="center"/>
    </xf>
    <xf numFmtId="0" fontId="46" fillId="13" borderId="0" applyNumberFormat="0" applyBorder="0" applyAlignment="0" applyProtection="0">
      <alignment vertical="center"/>
    </xf>
    <xf numFmtId="0" fontId="46" fillId="14" borderId="0" applyNumberFormat="0" applyBorder="0" applyAlignment="0" applyProtection="0">
      <alignment vertical="center"/>
    </xf>
    <xf numFmtId="0" fontId="47" fillId="15" borderId="0" applyNumberFormat="0" applyBorder="0" applyAlignment="0" applyProtection="0">
      <alignment vertical="center"/>
    </xf>
    <xf numFmtId="0" fontId="47" fillId="16" borderId="0" applyNumberFormat="0" applyBorder="0" applyAlignment="0" applyProtection="0">
      <alignment vertical="center"/>
    </xf>
    <xf numFmtId="0" fontId="46" fillId="17" borderId="0" applyNumberFormat="0" applyBorder="0" applyAlignment="0" applyProtection="0">
      <alignment vertical="center"/>
    </xf>
    <xf numFmtId="0" fontId="46" fillId="18" borderId="0" applyNumberFormat="0" applyBorder="0" applyAlignment="0" applyProtection="0">
      <alignment vertical="center"/>
    </xf>
    <xf numFmtId="0" fontId="47" fillId="19" borderId="0" applyNumberFormat="0" applyBorder="0" applyAlignment="0" applyProtection="0">
      <alignment vertical="center"/>
    </xf>
    <xf numFmtId="0" fontId="47"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6" fillId="25" borderId="0" applyNumberFormat="0" applyBorder="0" applyAlignment="0" applyProtection="0">
      <alignment vertical="center"/>
    </xf>
    <xf numFmtId="0" fontId="46" fillId="26" borderId="0" applyNumberFormat="0" applyBorder="0" applyAlignment="0" applyProtection="0">
      <alignment vertical="center"/>
    </xf>
    <xf numFmtId="0" fontId="47" fillId="27" borderId="0" applyNumberFormat="0" applyBorder="0" applyAlignment="0" applyProtection="0">
      <alignment vertical="center"/>
    </xf>
    <xf numFmtId="0" fontId="47" fillId="28" borderId="0" applyNumberFormat="0" applyBorder="0" applyAlignment="0" applyProtection="0">
      <alignment vertical="center"/>
    </xf>
    <xf numFmtId="0" fontId="46" fillId="29" borderId="0" applyNumberFormat="0" applyBorder="0" applyAlignment="0" applyProtection="0">
      <alignment vertical="center"/>
    </xf>
    <xf numFmtId="0" fontId="46" fillId="30" borderId="0" applyNumberFormat="0" applyBorder="0" applyAlignment="0" applyProtection="0">
      <alignment vertical="center"/>
    </xf>
    <xf numFmtId="0" fontId="47" fillId="31" borderId="0" applyNumberFormat="0" applyBorder="0" applyAlignment="0" applyProtection="0">
      <alignment vertical="center"/>
    </xf>
    <xf numFmtId="0" fontId="47" fillId="32" borderId="0" applyNumberFormat="0" applyBorder="0" applyAlignment="0" applyProtection="0">
      <alignment vertical="center"/>
    </xf>
    <xf numFmtId="0" fontId="46" fillId="33" borderId="0" applyNumberFormat="0" applyBorder="0" applyAlignment="0" applyProtection="0">
      <alignment vertical="center"/>
    </xf>
    <xf numFmtId="176" fontId="6" fillId="0" borderId="7">
      <alignment horizontal="right" vertical="center"/>
    </xf>
    <xf numFmtId="177" fontId="6" fillId="0" borderId="7">
      <alignment horizontal="right" vertical="center"/>
    </xf>
    <xf numFmtId="10" fontId="6" fillId="0" borderId="7">
      <alignment horizontal="right" vertical="center"/>
    </xf>
    <xf numFmtId="178" fontId="6" fillId="0" borderId="7">
      <alignment horizontal="right" vertical="center"/>
    </xf>
    <xf numFmtId="49" fontId="6" fillId="0" borderId="7">
      <alignment horizontal="left" vertical="center" wrapText="1"/>
    </xf>
    <xf numFmtId="178" fontId="6" fillId="0" borderId="7">
      <alignment horizontal="right" vertical="center"/>
    </xf>
    <xf numFmtId="179" fontId="6" fillId="0" borderId="7">
      <alignment horizontal="right" vertical="center"/>
    </xf>
    <xf numFmtId="180" fontId="6" fillId="0" borderId="7">
      <alignment horizontal="right" vertical="center"/>
    </xf>
    <xf numFmtId="0" fontId="6" fillId="0" borderId="0">
      <alignment vertical="top"/>
      <protection locked="0"/>
    </xf>
  </cellStyleXfs>
  <cellXfs count="214">
    <xf numFmtId="0" fontId="0" fillId="0" borderId="0" xfId="0" applyFont="1" applyBorder="1"/>
    <xf numFmtId="0" fontId="1" fillId="0" borderId="0" xfId="0" applyFont="1" applyFill="1" applyBorder="1" applyAlignment="1">
      <alignment vertical="top"/>
    </xf>
    <xf numFmtId="0" fontId="2" fillId="0" borderId="0" xfId="0" applyFont="1" applyFill="1" applyBorder="1" applyAlignment="1" applyProtection="1">
      <alignment vertical="top"/>
      <protection locked="0"/>
    </xf>
    <xf numFmtId="49" fontId="3" fillId="0" borderId="0" xfId="0" applyNumberFormat="1" applyFont="1" applyFill="1" applyBorder="1" applyAlignment="1"/>
    <xf numFmtId="0" fontId="3" fillId="0" borderId="0" xfId="0" applyFont="1" applyFill="1" applyBorder="1" applyAlignment="1"/>
    <xf numFmtId="0" fontId="3" fillId="0" borderId="0" xfId="0" applyFont="1" applyFill="1" applyBorder="1" applyAlignment="1" applyProtection="1">
      <alignment horizontal="right" vertical="center"/>
      <protection locked="0"/>
    </xf>
    <xf numFmtId="0" fontId="4" fillId="0" borderId="0" xfId="0" applyFont="1" applyFill="1" applyAlignment="1">
      <alignment horizontal="center" vertical="center"/>
    </xf>
    <xf numFmtId="0" fontId="5" fillId="0" borderId="0" xfId="0" applyFont="1" applyFill="1" applyAlignment="1" applyProtection="1">
      <alignment horizontal="left" vertical="center"/>
      <protection locked="0"/>
    </xf>
    <xf numFmtId="0" fontId="1" fillId="0" borderId="0" xfId="0" applyFont="1" applyFill="1" applyAlignment="1">
      <alignment horizontal="left" vertical="center"/>
    </xf>
    <xf numFmtId="0" fontId="1" fillId="0" borderId="0" xfId="0" applyFont="1" applyFill="1" applyAlignment="1"/>
    <xf numFmtId="0" fontId="3" fillId="0" borderId="0" xfId="0" applyFont="1" applyFill="1" applyAlignment="1" applyProtection="1">
      <alignment horizontal="right"/>
      <protection locked="0"/>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pplyProtection="1">
      <alignment horizontal="center" vertical="center" wrapText="1"/>
      <protection locked="0"/>
    </xf>
    <xf numFmtId="0" fontId="1" fillId="0" borderId="5" xfId="0" applyFont="1" applyFill="1" applyBorder="1" applyAlignment="1">
      <alignment horizontal="center" vertical="center" wrapText="1"/>
    </xf>
    <xf numFmtId="0" fontId="1" fillId="0" borderId="6" xfId="0" applyFont="1" applyFill="1" applyBorder="1" applyAlignment="1" applyProtection="1">
      <alignment horizontal="center" vertical="center" wrapText="1"/>
      <protection locked="0"/>
    </xf>
    <xf numFmtId="0" fontId="1" fillId="0" borderId="6" xfId="0" applyFont="1" applyFill="1" applyBorder="1" applyAlignment="1">
      <alignment horizontal="center" vertical="center" wrapText="1"/>
    </xf>
    <xf numFmtId="0" fontId="3" fillId="0" borderId="7" xfId="0" applyFont="1" applyFill="1" applyBorder="1" applyAlignment="1">
      <alignment horizontal="center" vertical="center"/>
    </xf>
    <xf numFmtId="0" fontId="3" fillId="0" borderId="7" xfId="0" applyFont="1" applyFill="1" applyBorder="1" applyAlignment="1" applyProtection="1">
      <alignment horizontal="center" vertical="center"/>
      <protection locked="0"/>
    </xf>
    <xf numFmtId="0" fontId="3" fillId="0" borderId="7" xfId="0" applyFont="1" applyFill="1" applyBorder="1" applyAlignment="1">
      <alignment vertical="center" wrapText="1"/>
    </xf>
    <xf numFmtId="0" fontId="5" fillId="0" borderId="7" xfId="0" applyFont="1" applyFill="1" applyBorder="1" applyAlignment="1" applyProtection="1">
      <alignment horizontal="left" vertical="center" wrapText="1"/>
      <protection locked="0"/>
    </xf>
    <xf numFmtId="178" fontId="6" fillId="0" borderId="7" xfId="54" applyProtection="1">
      <alignment horizontal="right" vertical="center"/>
      <protection locked="0"/>
    </xf>
    <xf numFmtId="0" fontId="3" fillId="0" borderId="7" xfId="0" applyFont="1" applyFill="1" applyBorder="1" applyAlignment="1"/>
    <xf numFmtId="49" fontId="6" fillId="0" borderId="7" xfId="53" applyProtection="1">
      <alignment horizontal="left" vertical="center" wrapText="1"/>
      <protection locked="0"/>
    </xf>
    <xf numFmtId="0" fontId="7" fillId="0" borderId="7" xfId="0" applyFont="1" applyFill="1" applyBorder="1" applyAlignment="1" applyProtection="1">
      <alignment horizontal="left" vertical="center" wrapText="1"/>
      <protection locked="0"/>
    </xf>
    <xf numFmtId="0" fontId="5" fillId="0" borderId="2" xfId="0" applyFont="1" applyFill="1" applyBorder="1" applyAlignment="1" applyProtection="1">
      <alignment horizontal="center" vertical="center" wrapText="1"/>
      <protection locked="0"/>
    </xf>
    <xf numFmtId="0" fontId="5" fillId="0" borderId="3" xfId="0" applyFont="1" applyFill="1" applyBorder="1" applyAlignment="1" applyProtection="1">
      <alignment horizontal="left" vertical="center" wrapText="1"/>
      <protection locked="0"/>
    </xf>
    <xf numFmtId="0" fontId="5" fillId="0" borderId="4" xfId="0" applyFont="1" applyFill="1" applyBorder="1" applyAlignment="1" applyProtection="1">
      <alignment horizontal="left" vertical="center" wrapText="1"/>
      <protection locked="0"/>
    </xf>
    <xf numFmtId="0" fontId="4" fillId="0" borderId="0" xfId="0" applyFont="1" applyFill="1" applyBorder="1" applyAlignment="1">
      <alignment horizontal="center" vertical="center"/>
    </xf>
    <xf numFmtId="0" fontId="5" fillId="0" borderId="0" xfId="0" applyFont="1" applyFill="1" applyBorder="1" applyAlignment="1" applyProtection="1">
      <alignment horizontal="left" vertical="center"/>
      <protection locked="0"/>
    </xf>
    <xf numFmtId="0" fontId="1" fillId="0" borderId="0" xfId="0" applyFont="1" applyFill="1" applyBorder="1" applyAlignment="1">
      <alignment horizontal="left" vertical="center"/>
    </xf>
    <xf numFmtId="0" fontId="1" fillId="0" borderId="0" xfId="0" applyFont="1" applyFill="1" applyBorder="1" applyAlignment="1"/>
    <xf numFmtId="0" fontId="1" fillId="0" borderId="7" xfId="0" applyFont="1" applyFill="1" applyBorder="1" applyAlignment="1" applyProtection="1">
      <alignment horizontal="center" vertical="center" wrapText="1"/>
      <protection locked="0"/>
    </xf>
    <xf numFmtId="0" fontId="1" fillId="0" borderId="7" xfId="0" applyFont="1" applyFill="1" applyBorder="1" applyAlignment="1">
      <alignment horizontal="center" vertical="center" wrapText="1"/>
    </xf>
    <xf numFmtId="0" fontId="1" fillId="0" borderId="7" xfId="0" applyFont="1" applyFill="1" applyBorder="1" applyAlignment="1">
      <alignment horizontal="center" vertical="center"/>
    </xf>
    <xf numFmtId="0" fontId="5" fillId="0" borderId="7" xfId="0" applyFont="1" applyFill="1" applyBorder="1" applyAlignment="1">
      <alignment horizontal="left" vertical="center" wrapText="1"/>
    </xf>
    <xf numFmtId="0" fontId="5" fillId="0" borderId="1" xfId="0" applyFont="1" applyFill="1" applyBorder="1" applyAlignment="1" applyProtection="1">
      <alignment horizontal="left" vertical="center" wrapText="1"/>
      <protection locked="0"/>
    </xf>
    <xf numFmtId="178" fontId="6" fillId="0" borderId="1" xfId="54" applyBorder="1" applyProtection="1">
      <alignment horizontal="right" vertical="center"/>
      <protection locked="0"/>
    </xf>
    <xf numFmtId="0" fontId="3" fillId="0" borderId="8" xfId="0" applyFont="1" applyFill="1" applyBorder="1" applyAlignment="1" applyProtection="1">
      <alignment horizontal="center" vertical="center" wrapText="1"/>
      <protection locked="0"/>
    </xf>
    <xf numFmtId="0" fontId="5" fillId="0" borderId="8" xfId="0" applyFont="1" applyFill="1" applyBorder="1" applyAlignment="1">
      <alignment horizontal="left" vertical="center"/>
    </xf>
    <xf numFmtId="178" fontId="6" fillId="0" borderId="8" xfId="54" applyBorder="1" applyProtection="1">
      <alignment horizontal="right" vertical="center"/>
      <protection locked="0"/>
    </xf>
    <xf numFmtId="0" fontId="8" fillId="0" borderId="0" xfId="0" applyFont="1" applyFill="1" applyAlignment="1">
      <alignment horizontal="left" vertical="top"/>
    </xf>
    <xf numFmtId="0" fontId="3" fillId="0" borderId="0" xfId="0" applyFont="1" applyFill="1" applyBorder="1" applyAlignment="1" applyProtection="1">
      <alignment horizontal="right"/>
      <protection locked="0"/>
    </xf>
    <xf numFmtId="0" fontId="5" fillId="0" borderId="7" xfId="0" applyFont="1" applyFill="1" applyBorder="1" applyAlignment="1">
      <alignment horizontal="right" vertical="center" wrapText="1"/>
    </xf>
    <xf numFmtId="0" fontId="5" fillId="0" borderId="1" xfId="0" applyFont="1" applyFill="1" applyBorder="1" applyAlignment="1" applyProtection="1">
      <alignment horizontal="right" vertical="center" wrapText="1"/>
      <protection locked="0"/>
    </xf>
    <xf numFmtId="0" fontId="5" fillId="0" borderId="8" xfId="0" applyFont="1" applyFill="1" applyBorder="1" applyAlignment="1" applyProtection="1">
      <alignment horizontal="right" vertical="center" wrapText="1"/>
      <protection locked="0"/>
    </xf>
    <xf numFmtId="0" fontId="5" fillId="0" borderId="0" xfId="0" applyFont="1" applyFill="1" applyBorder="1" applyAlignment="1">
      <alignment horizontal="right" vertical="center"/>
    </xf>
    <xf numFmtId="0" fontId="9" fillId="0" borderId="0" xfId="0" applyFont="1" applyFill="1" applyBorder="1" applyAlignment="1">
      <alignment horizontal="center" vertical="center" wrapText="1"/>
    </xf>
    <xf numFmtId="0" fontId="5" fillId="0" borderId="0" xfId="0" applyFont="1" applyFill="1" applyBorder="1" applyAlignment="1">
      <alignment horizontal="left" vertical="center"/>
    </xf>
    <xf numFmtId="0" fontId="3" fillId="0" borderId="0" xfId="0" applyFont="1" applyFill="1" applyBorder="1" applyAlignment="1">
      <alignment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5" fillId="0" borderId="7" xfId="0" applyFont="1" applyFill="1" applyBorder="1" applyAlignment="1">
      <alignment vertical="center" wrapText="1"/>
    </xf>
    <xf numFmtId="0" fontId="5" fillId="0" borderId="7" xfId="0" applyFont="1" applyFill="1" applyBorder="1" applyAlignment="1">
      <alignment horizontal="right" vertical="center"/>
    </xf>
    <xf numFmtId="0" fontId="5" fillId="0" borderId="7" xfId="0" applyFont="1" applyFill="1" applyBorder="1" applyAlignment="1" applyProtection="1">
      <alignment horizontal="center" vertical="center" wrapText="1"/>
      <protection locked="0"/>
    </xf>
    <xf numFmtId="0" fontId="5" fillId="0" borderId="4" xfId="0" applyFont="1" applyFill="1" applyBorder="1" applyAlignment="1" applyProtection="1">
      <alignment vertical="center" wrapText="1"/>
      <protection locked="0"/>
    </xf>
    <xf numFmtId="0" fontId="5" fillId="0" borderId="7" xfId="0" applyFont="1" applyFill="1" applyBorder="1" applyAlignment="1" applyProtection="1">
      <alignment horizontal="right" vertical="center" wrapText="1"/>
      <protection locked="0"/>
    </xf>
    <xf numFmtId="0" fontId="5" fillId="0" borderId="7" xfId="0" applyFont="1" applyFill="1" applyBorder="1" applyAlignment="1" applyProtection="1">
      <alignment horizontal="right" vertical="center"/>
      <protection locked="0"/>
    </xf>
    <xf numFmtId="0" fontId="8" fillId="0" borderId="0" xfId="0" applyFont="1" applyFill="1" applyAlignment="1">
      <alignment vertical="top"/>
    </xf>
    <xf numFmtId="0" fontId="9" fillId="0" borderId="0" xfId="0" applyFont="1" applyFill="1" applyAlignment="1">
      <alignment horizontal="center" vertical="center"/>
    </xf>
    <xf numFmtId="0" fontId="4" fillId="0" borderId="0" xfId="0" applyFont="1" applyFill="1" applyAlignment="1" applyProtection="1">
      <alignment horizontal="center" vertical="center"/>
      <protection locked="0"/>
    </xf>
    <xf numFmtId="0" fontId="3" fillId="0" borderId="0" xfId="0" applyFont="1" applyFill="1" applyAlignment="1">
      <alignment vertical="center"/>
    </xf>
    <xf numFmtId="0" fontId="5" fillId="0" borderId="0" xfId="0" applyFont="1" applyFill="1" applyAlignment="1" applyProtection="1">
      <alignment vertical="top"/>
      <protection locked="0"/>
    </xf>
    <xf numFmtId="0" fontId="1" fillId="0" borderId="7" xfId="0" applyFont="1" applyFill="1" applyBorder="1" applyAlignment="1" applyProtection="1">
      <alignment horizontal="center" vertical="center"/>
      <protection locked="0"/>
    </xf>
    <xf numFmtId="0" fontId="5" fillId="0" borderId="7" xfId="0" applyFont="1" applyFill="1" applyBorder="1" applyAlignment="1">
      <alignment horizontal="center" vertical="center" wrapText="1"/>
    </xf>
    <xf numFmtId="0" fontId="5" fillId="0" borderId="7" xfId="0" applyFont="1" applyFill="1" applyBorder="1" applyAlignment="1" applyProtection="1">
      <alignment horizontal="center" vertical="center"/>
      <protection locked="0"/>
    </xf>
    <xf numFmtId="0" fontId="5" fillId="0" borderId="0" xfId="0" applyFont="1" applyFill="1" applyAlignment="1" applyProtection="1">
      <alignment horizontal="right" vertical="center"/>
      <protection locked="0"/>
    </xf>
    <xf numFmtId="0" fontId="3" fillId="0" borderId="0" xfId="0" applyFont="1" applyFill="1" applyAlignment="1"/>
    <xf numFmtId="0" fontId="3" fillId="0" borderId="0" xfId="0" applyFont="1" applyFill="1" applyAlignment="1" applyProtection="1">
      <alignment horizontal="right" vertical="center"/>
      <protection locked="0"/>
    </xf>
    <xf numFmtId="0" fontId="9" fillId="0" borderId="0" xfId="0" applyFont="1" applyFill="1" applyAlignment="1">
      <alignment horizontal="center" vertical="center" wrapText="1"/>
    </xf>
    <xf numFmtId="0" fontId="5" fillId="0" borderId="0" xfId="0" applyFont="1" applyFill="1" applyAlignment="1">
      <alignment horizontal="right" vertical="center"/>
    </xf>
    <xf numFmtId="0" fontId="1" fillId="0" borderId="0" xfId="0" applyFont="1" applyFill="1" applyAlignment="1">
      <alignment horizontal="right"/>
    </xf>
    <xf numFmtId="0" fontId="5" fillId="0" borderId="0" xfId="0" applyFont="1" applyFill="1" applyAlignment="1">
      <alignment horizontal="left" vertical="center" wrapText="1"/>
    </xf>
    <xf numFmtId="0" fontId="1" fillId="0" borderId="0" xfId="0" applyFont="1" applyFill="1" applyAlignment="1">
      <alignment wrapText="1"/>
    </xf>
    <xf numFmtId="0" fontId="1" fillId="0" borderId="1" xfId="0" applyFont="1" applyFill="1" applyBorder="1" applyAlignment="1">
      <alignment horizontal="center" vertical="center"/>
    </xf>
    <xf numFmtId="0" fontId="1" fillId="0" borderId="4" xfId="0" applyFont="1" applyFill="1" applyBorder="1" applyAlignment="1" applyProtection="1">
      <alignment horizontal="center" vertical="center"/>
      <protection locked="0"/>
    </xf>
    <xf numFmtId="0" fontId="1" fillId="0" borderId="3" xfId="0" applyFont="1" applyFill="1" applyBorder="1" applyAlignment="1" applyProtection="1">
      <alignment horizontal="center" vertical="center"/>
      <protection locked="0"/>
    </xf>
    <xf numFmtId="0" fontId="1" fillId="0" borderId="6"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9" xfId="0" applyFont="1" applyFill="1" applyBorder="1" applyAlignment="1" applyProtection="1">
      <alignment horizontal="center" vertical="center" wrapText="1"/>
      <protection locked="0"/>
    </xf>
    <xf numFmtId="3" fontId="1" fillId="0" borderId="7" xfId="0" applyNumberFormat="1" applyFont="1" applyFill="1" applyBorder="1" applyAlignment="1">
      <alignment horizontal="center" vertical="center"/>
    </xf>
    <xf numFmtId="3" fontId="1" fillId="0" borderId="2" xfId="0" applyNumberFormat="1" applyFont="1" applyFill="1" applyBorder="1" applyAlignment="1" applyProtection="1">
      <alignment horizontal="center" vertical="center"/>
      <protection locked="0"/>
    </xf>
    <xf numFmtId="4" fontId="5" fillId="0" borderId="7" xfId="0" applyNumberFormat="1" applyFont="1" applyFill="1" applyBorder="1" applyAlignment="1" applyProtection="1">
      <alignment horizontal="right" vertical="center"/>
      <protection locked="0"/>
    </xf>
    <xf numFmtId="4" fontId="5" fillId="0" borderId="2" xfId="0" applyNumberFormat="1" applyFont="1" applyFill="1" applyBorder="1" applyAlignment="1" applyProtection="1">
      <alignment horizontal="right" vertical="center"/>
      <protection locked="0"/>
    </xf>
    <xf numFmtId="0" fontId="5" fillId="0" borderId="2" xfId="0" applyFont="1" applyFill="1" applyBorder="1" applyAlignment="1" applyProtection="1">
      <alignment horizontal="right" vertical="center"/>
      <protection locked="0"/>
    </xf>
    <xf numFmtId="0" fontId="5" fillId="0" borderId="7" xfId="0" applyFont="1" applyFill="1" applyBorder="1" applyAlignment="1" applyProtection="1">
      <alignment vertical="top"/>
      <protection locked="0"/>
    </xf>
    <xf numFmtId="0" fontId="3" fillId="0" borderId="0" xfId="0" applyFont="1" applyFill="1" applyAlignment="1">
      <alignment horizontal="right" vertical="center"/>
    </xf>
    <xf numFmtId="0" fontId="3" fillId="0" borderId="0" xfId="0" applyFont="1" applyFill="1" applyAlignment="1">
      <alignment horizontal="right"/>
    </xf>
    <xf numFmtId="0" fontId="3" fillId="0" borderId="0" xfId="0" applyFont="1" applyFill="1" applyAlignment="1">
      <alignment horizontal="right" wrapText="1"/>
    </xf>
    <xf numFmtId="3" fontId="1" fillId="0" borderId="6" xfId="0" applyNumberFormat="1" applyFont="1" applyFill="1" applyBorder="1" applyAlignment="1">
      <alignment horizontal="center" vertical="center"/>
    </xf>
    <xf numFmtId="0" fontId="5" fillId="0" borderId="6" xfId="0" applyFont="1" applyFill="1" applyBorder="1" applyAlignment="1" applyProtection="1">
      <alignment horizontal="right" vertical="center"/>
      <protection locked="0"/>
    </xf>
    <xf numFmtId="0" fontId="3" fillId="0" borderId="0" xfId="0" applyFont="1" applyFill="1" applyBorder="1" applyAlignment="1">
      <alignment vertical="top"/>
    </xf>
    <xf numFmtId="0" fontId="1" fillId="0" borderId="7" xfId="0" applyFont="1" applyFill="1" applyBorder="1" applyAlignment="1">
      <alignment vertical="center"/>
    </xf>
    <xf numFmtId="0" fontId="1" fillId="0" borderId="7" xfId="0" applyFont="1" applyFill="1" applyBorder="1" applyAlignment="1">
      <alignment vertical="center" wrapText="1"/>
    </xf>
    <xf numFmtId="0" fontId="1" fillId="0" borderId="3" xfId="0" applyFont="1" applyFill="1" applyBorder="1" applyAlignment="1">
      <alignment vertical="center"/>
    </xf>
    <xf numFmtId="0" fontId="3" fillId="0" borderId="0" xfId="0" applyFont="1" applyFill="1" applyBorder="1" applyAlignment="1">
      <alignment horizontal="right" vertical="center"/>
    </xf>
    <xf numFmtId="0" fontId="3" fillId="0" borderId="0" xfId="0" applyFont="1" applyFill="1" applyBorder="1" applyAlignment="1">
      <alignment horizontal="right"/>
    </xf>
    <xf numFmtId="0" fontId="10" fillId="2" borderId="0" xfId="0" applyFont="1" applyFill="1" applyBorder="1" applyAlignment="1">
      <alignment vertical="top"/>
    </xf>
    <xf numFmtId="0" fontId="11" fillId="2" borderId="0" xfId="0" applyFont="1" applyFill="1" applyBorder="1" applyAlignment="1"/>
    <xf numFmtId="0" fontId="12" fillId="2" borderId="0" xfId="0" applyFont="1" applyFill="1" applyBorder="1" applyAlignment="1">
      <alignment horizontal="center" vertical="center"/>
    </xf>
    <xf numFmtId="0" fontId="10" fillId="2" borderId="0" xfId="0" applyFont="1" applyFill="1" applyBorder="1" applyAlignment="1"/>
    <xf numFmtId="0" fontId="1" fillId="0" borderId="10"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 fillId="0" borderId="12" xfId="0" applyFont="1" applyFill="1" applyBorder="1" applyAlignment="1">
      <alignment horizontal="center" vertical="center"/>
    </xf>
    <xf numFmtId="0" fontId="10" fillId="2" borderId="12" xfId="0" applyFont="1" applyFill="1" applyBorder="1" applyAlignment="1">
      <alignment horizontal="center" vertical="center"/>
    </xf>
    <xf numFmtId="0" fontId="1" fillId="0" borderId="12" xfId="0" applyFont="1" applyFill="1" applyBorder="1" applyAlignment="1" applyProtection="1">
      <alignment horizontal="center" vertical="center"/>
      <protection locked="0"/>
    </xf>
    <xf numFmtId="0" fontId="5" fillId="0" borderId="6"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2" fillId="2" borderId="12" xfId="0" applyFont="1" applyFill="1" applyBorder="1" applyAlignment="1">
      <alignment horizontal="left" vertical="center"/>
    </xf>
    <xf numFmtId="0" fontId="5" fillId="0" borderId="12" xfId="0" applyFont="1" applyFill="1" applyBorder="1" applyAlignment="1">
      <alignment horizontal="right" vertical="center"/>
    </xf>
    <xf numFmtId="0" fontId="6" fillId="2" borderId="12" xfId="0" applyFont="1" applyFill="1" applyBorder="1" applyAlignment="1">
      <alignment horizontal="left" vertical="center"/>
    </xf>
    <xf numFmtId="0" fontId="7" fillId="0" borderId="12" xfId="0" applyFont="1" applyFill="1" applyBorder="1" applyAlignment="1">
      <alignment horizontal="left" vertical="center" wrapText="1"/>
    </xf>
    <xf numFmtId="0" fontId="5" fillId="0" borderId="13" xfId="0" applyFont="1" applyFill="1" applyBorder="1" applyAlignment="1">
      <alignment horizontal="center" vertical="center"/>
    </xf>
    <xf numFmtId="0" fontId="5" fillId="0" borderId="14" xfId="0" applyFont="1" applyFill="1" applyBorder="1" applyAlignment="1">
      <alignment horizontal="left" vertical="center"/>
    </xf>
    <xf numFmtId="0" fontId="2" fillId="2" borderId="14" xfId="0" applyFont="1" applyFill="1" applyBorder="1" applyAlignment="1">
      <alignment horizontal="left" vertical="center"/>
    </xf>
    <xf numFmtId="0" fontId="5" fillId="0" borderId="0" xfId="0" applyFont="1" applyFill="1" applyBorder="1" applyAlignment="1" applyProtection="1">
      <alignment horizontal="right" vertical="center"/>
      <protection locked="0"/>
    </xf>
    <xf numFmtId="0" fontId="4" fillId="0" borderId="0" xfId="0" applyFont="1" applyFill="1" applyBorder="1" applyAlignment="1" applyProtection="1">
      <alignment horizontal="center" vertical="center"/>
      <protection locked="0"/>
    </xf>
    <xf numFmtId="0" fontId="5" fillId="0" borderId="0" xfId="0" applyFont="1" applyFill="1" applyBorder="1" applyAlignment="1" applyProtection="1">
      <alignment horizontal="right"/>
      <protection locked="0"/>
    </xf>
    <xf numFmtId="0" fontId="1" fillId="0" borderId="3" xfId="0" applyFont="1" applyFill="1" applyBorder="1" applyAlignment="1" applyProtection="1">
      <alignment horizontal="center" vertical="center" wrapText="1"/>
      <protection locked="0"/>
    </xf>
    <xf numFmtId="0" fontId="1" fillId="0" borderId="11" xfId="0" applyFont="1" applyFill="1" applyBorder="1" applyAlignment="1" applyProtection="1">
      <alignment horizontal="center" vertical="center" wrapText="1"/>
      <protection locked="0"/>
    </xf>
    <xf numFmtId="0" fontId="1" fillId="0" borderId="14" xfId="0" applyFont="1" applyFill="1" applyBorder="1" applyAlignment="1">
      <alignment horizontal="center" vertical="center" wrapText="1"/>
    </xf>
    <xf numFmtId="0" fontId="1" fillId="0" borderId="14" xfId="0" applyFont="1" applyFill="1" applyBorder="1" applyAlignment="1" applyProtection="1">
      <alignment horizontal="center" vertical="center"/>
      <protection locked="0"/>
    </xf>
    <xf numFmtId="0" fontId="1" fillId="0" borderId="14" xfId="0" applyFont="1" applyFill="1" applyBorder="1" applyAlignment="1" applyProtection="1">
      <alignment horizontal="center" vertical="center" wrapText="1"/>
      <protection locked="0"/>
    </xf>
    <xf numFmtId="0" fontId="1" fillId="0" borderId="12" xfId="0" applyFont="1" applyFill="1" applyBorder="1" applyAlignment="1" applyProtection="1">
      <alignment horizontal="center" vertical="center" wrapText="1"/>
      <protection locked="0"/>
    </xf>
    <xf numFmtId="0" fontId="5" fillId="0" borderId="0" xfId="0" applyFont="1" applyFill="1" applyBorder="1" applyAlignment="1">
      <alignment horizontal="right"/>
    </xf>
    <xf numFmtId="0" fontId="14" fillId="0" borderId="0" xfId="0" applyFont="1" applyFill="1" applyBorder="1" applyAlignment="1" applyProtection="1">
      <alignment horizontal="right"/>
      <protection locked="0"/>
    </xf>
    <xf numFmtId="49" fontId="14" fillId="0" borderId="0" xfId="0" applyNumberFormat="1" applyFont="1" applyFill="1" applyBorder="1" applyAlignment="1" applyProtection="1">
      <protection locked="0"/>
    </xf>
    <xf numFmtId="0" fontId="15" fillId="0" borderId="0"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protection locked="0"/>
    </xf>
    <xf numFmtId="0" fontId="15" fillId="0" borderId="0" xfId="0" applyFont="1" applyFill="1" applyBorder="1" applyAlignment="1">
      <alignment horizontal="center" vertical="center"/>
    </xf>
    <xf numFmtId="0" fontId="16" fillId="0" borderId="0" xfId="0" applyFont="1" applyFill="1" applyBorder="1" applyAlignment="1" applyProtection="1">
      <alignment horizontal="left" vertical="center"/>
      <protection locked="0"/>
    </xf>
    <xf numFmtId="0" fontId="17" fillId="0" borderId="0" xfId="0" applyFont="1" applyFill="1" applyBorder="1" applyAlignment="1" applyProtection="1">
      <alignment horizontal="right"/>
      <protection locked="0"/>
    </xf>
    <xf numFmtId="49" fontId="1" fillId="0" borderId="7" xfId="0" applyNumberFormat="1" applyFont="1" applyFill="1" applyBorder="1" applyAlignment="1" applyProtection="1">
      <alignment horizontal="center" vertical="center" wrapText="1"/>
      <protection locked="0"/>
    </xf>
    <xf numFmtId="49" fontId="1" fillId="0" borderId="7" xfId="0" applyNumberFormat="1" applyFont="1" applyFill="1" applyBorder="1" applyAlignment="1" applyProtection="1">
      <alignment horizontal="center" vertical="center"/>
      <protection locked="0"/>
    </xf>
    <xf numFmtId="4" fontId="5" fillId="0" borderId="7" xfId="0" applyNumberFormat="1" applyFont="1" applyFill="1" applyBorder="1" applyAlignment="1" applyProtection="1">
      <alignment horizontal="right" vertical="center" wrapText="1"/>
      <protection locked="0"/>
    </xf>
    <xf numFmtId="0" fontId="8" fillId="0" borderId="0" xfId="0" applyFont="1" applyFill="1" applyBorder="1" applyAlignment="1">
      <alignment horizontal="left" vertical="top"/>
    </xf>
    <xf numFmtId="0" fontId="1" fillId="0" borderId="0" xfId="0" applyFont="1" applyFill="1" applyBorder="1" applyAlignment="1">
      <alignment horizontal="left" vertical="top"/>
    </xf>
    <xf numFmtId="49" fontId="7" fillId="0" borderId="0" xfId="53" applyFont="1" applyBorder="1">
      <alignment horizontal="left" vertical="center" wrapText="1"/>
    </xf>
    <xf numFmtId="49" fontId="18" fillId="0" borderId="0" xfId="53" applyFont="1" applyBorder="1" applyAlignment="1">
      <alignment horizontal="center" vertical="center" wrapText="1"/>
    </xf>
    <xf numFmtId="49" fontId="7" fillId="0" borderId="7" xfId="53" applyFont="1" applyAlignment="1">
      <alignment horizontal="center" vertical="center" wrapText="1"/>
    </xf>
    <xf numFmtId="49" fontId="7" fillId="0" borderId="7" xfId="53" applyFont="1">
      <alignment horizontal="left" vertical="center" wrapText="1"/>
    </xf>
    <xf numFmtId="49" fontId="7" fillId="0" borderId="0" xfId="53" applyFont="1" applyBorder="1" applyAlignment="1">
      <alignment horizontal="right" vertical="center" wrapText="1"/>
    </xf>
    <xf numFmtId="49" fontId="5" fillId="0" borderId="0" xfId="0" applyNumberFormat="1" applyFont="1" applyFill="1" applyBorder="1" applyAlignment="1">
      <alignment horizontal="right" vertical="center" wrapText="1"/>
    </xf>
    <xf numFmtId="49" fontId="5" fillId="0" borderId="0" xfId="0" applyNumberFormat="1" applyFont="1" applyFill="1" applyBorder="1" applyAlignment="1">
      <alignment horizontal="left" vertical="center" wrapText="1"/>
    </xf>
    <xf numFmtId="49" fontId="5" fillId="0" borderId="0" xfId="0" applyNumberFormat="1" applyFont="1" applyFill="1" applyBorder="1" applyAlignment="1">
      <alignment horizontal="center" vertical="center" wrapText="1"/>
    </xf>
    <xf numFmtId="49" fontId="5" fillId="0" borderId="7" xfId="0" applyNumberFormat="1" applyFont="1" applyFill="1" applyBorder="1" applyAlignment="1">
      <alignment horizontal="center" vertical="center" wrapText="1"/>
    </xf>
    <xf numFmtId="49" fontId="18" fillId="0" borderId="0" xfId="53" applyFont="1" applyFill="1" applyBorder="1" applyAlignment="1">
      <alignment horizontal="center" vertical="center" wrapText="1"/>
    </xf>
    <xf numFmtId="178" fontId="7" fillId="0" borderId="7" xfId="54" applyFont="1">
      <alignment horizontal="right" vertical="center"/>
    </xf>
    <xf numFmtId="178" fontId="7" fillId="0" borderId="7" xfId="54" applyFont="1" applyFill="1">
      <alignment horizontal="right" vertical="center"/>
    </xf>
    <xf numFmtId="0" fontId="19" fillId="0" borderId="0" xfId="0" applyFont="1" applyFill="1" applyBorder="1" applyAlignment="1">
      <alignment horizontal="center" vertical="center"/>
    </xf>
    <xf numFmtId="0" fontId="1" fillId="0" borderId="0" xfId="0" applyFont="1" applyFill="1" applyBorder="1" applyAlignment="1">
      <alignment horizontal="right" vertical="center"/>
    </xf>
    <xf numFmtId="0" fontId="0" fillId="0" borderId="0" xfId="0" applyFont="1" applyBorder="1" applyAlignment="1">
      <alignment horizontal="center" vertical="center"/>
    </xf>
    <xf numFmtId="0" fontId="20" fillId="0" borderId="0" xfId="0" applyFont="1" applyBorder="1" applyAlignment="1">
      <alignment horizontal="center" wrapText="1"/>
    </xf>
    <xf numFmtId="0" fontId="20" fillId="0" borderId="0" xfId="0" applyFont="1" applyBorder="1" applyAlignment="1">
      <alignment wrapText="1"/>
    </xf>
    <xf numFmtId="0" fontId="20" fillId="0" borderId="0" xfId="0" applyFont="1" applyBorder="1" applyAlignment="1">
      <alignment horizontal="right" wrapText="1"/>
    </xf>
    <xf numFmtId="0" fontId="21" fillId="0" borderId="0" xfId="0" applyFont="1" applyBorder="1" applyAlignment="1">
      <alignment horizontal="center" vertical="center" wrapText="1"/>
    </xf>
    <xf numFmtId="0" fontId="7" fillId="0" borderId="0" xfId="0" applyFont="1" applyBorder="1" applyAlignment="1" applyProtection="1">
      <alignment horizontal="left" vertical="center"/>
      <protection locked="0"/>
    </xf>
    <xf numFmtId="0" fontId="22" fillId="0" borderId="1" xfId="0" applyFont="1" applyBorder="1" applyAlignment="1">
      <alignment horizontal="center" vertical="center" wrapText="1"/>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22" fillId="0" borderId="6" xfId="0" applyFont="1" applyBorder="1" applyAlignment="1">
      <alignment horizontal="center" vertical="center" wrapText="1"/>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3" fillId="0" borderId="7" xfId="0" applyFont="1" applyBorder="1" applyAlignment="1">
      <alignment horizontal="center" vertical="center" wrapText="1"/>
    </xf>
    <xf numFmtId="0" fontId="23" fillId="0" borderId="2" xfId="0" applyFont="1" applyBorder="1" applyAlignment="1">
      <alignment horizontal="center" vertical="center" wrapText="1"/>
    </xf>
    <xf numFmtId="4" fontId="7" fillId="0" borderId="7" xfId="0" applyNumberFormat="1" applyFont="1" applyBorder="1" applyAlignment="1">
      <alignment horizontal="right" vertical="center"/>
    </xf>
    <xf numFmtId="4" fontId="7" fillId="0" borderId="2" xfId="0" applyNumberFormat="1" applyFont="1" applyBorder="1" applyAlignment="1">
      <alignment horizontal="right" vertical="center"/>
    </xf>
    <xf numFmtId="49" fontId="19" fillId="0" borderId="0" xfId="0" applyNumberFormat="1" applyFont="1" applyFill="1" applyBorder="1" applyAlignment="1">
      <alignment horizontal="center" vertical="center" wrapText="1"/>
    </xf>
    <xf numFmtId="49" fontId="1" fillId="0" borderId="0" xfId="0" applyNumberFormat="1" applyFont="1" applyFill="1" applyBorder="1" applyAlignment="1">
      <alignment horizontal="left" vertical="center" wrapText="1"/>
    </xf>
    <xf numFmtId="49" fontId="20" fillId="0" borderId="7" xfId="53" applyFont="1" applyAlignment="1">
      <alignment horizontal="center" vertical="center" wrapText="1"/>
    </xf>
    <xf numFmtId="49" fontId="20" fillId="0" borderId="7" xfId="53" applyFont="1">
      <alignment horizontal="left" vertical="center" wrapText="1"/>
    </xf>
    <xf numFmtId="178" fontId="20" fillId="0" borderId="7" xfId="54" applyFont="1">
      <alignment horizontal="right" vertical="center"/>
    </xf>
    <xf numFmtId="49" fontId="20" fillId="0" borderId="7" xfId="53" applyFont="1" applyAlignment="1">
      <alignment horizontal="left" vertical="center" wrapText="1" indent="1"/>
    </xf>
    <xf numFmtId="49" fontId="20" fillId="0" borderId="7" xfId="53" applyFont="1" applyAlignment="1">
      <alignment horizontal="left" vertical="center" wrapText="1" indent="2"/>
    </xf>
    <xf numFmtId="0" fontId="7" fillId="0" borderId="0" xfId="0" applyFont="1" applyBorder="1" applyAlignment="1">
      <alignment horizontal="right" vertical="center"/>
    </xf>
    <xf numFmtId="0" fontId="24" fillId="0" borderId="0" xfId="0" applyFont="1" applyBorder="1" applyAlignment="1">
      <alignment horizontal="center" vertical="center"/>
    </xf>
    <xf numFmtId="0" fontId="18" fillId="0" borderId="0" xfId="0" applyFont="1" applyBorder="1" applyAlignment="1">
      <alignment horizontal="center" vertical="center"/>
    </xf>
    <xf numFmtId="0" fontId="25" fillId="0" borderId="0" xfId="0" applyFont="1" applyFill="1" applyBorder="1" applyAlignment="1">
      <alignment horizontal="center" vertical="center"/>
    </xf>
    <xf numFmtId="0" fontId="1" fillId="0" borderId="7" xfId="0" applyFont="1" applyFill="1" applyBorder="1" applyAlignment="1">
      <alignment horizontal="left" vertical="center"/>
    </xf>
    <xf numFmtId="0" fontId="1" fillId="0" borderId="7" xfId="0" applyFont="1" applyFill="1" applyBorder="1" applyAlignment="1" applyProtection="1">
      <alignment vertical="center"/>
      <protection locked="0"/>
    </xf>
    <xf numFmtId="0" fontId="3" fillId="0" borderId="6" xfId="0" applyFont="1" applyFill="1" applyBorder="1" applyAlignment="1">
      <alignment vertical="center"/>
    </xf>
    <xf numFmtId="0" fontId="22" fillId="0" borderId="7" xfId="0" applyFont="1" applyFill="1" applyBorder="1" applyAlignment="1">
      <alignment horizontal="left" vertical="center"/>
    </xf>
    <xf numFmtId="0" fontId="22" fillId="0" borderId="7" xfId="0" applyFont="1" applyFill="1" applyBorder="1" applyAlignment="1">
      <alignment vertical="center"/>
    </xf>
    <xf numFmtId="178" fontId="2" fillId="0" borderId="7" xfId="0" applyNumberFormat="1" applyFont="1" applyFill="1" applyBorder="1" applyAlignment="1" applyProtection="1">
      <alignment horizontal="right" vertical="center"/>
      <protection locked="0"/>
    </xf>
    <xf numFmtId="0" fontId="26" fillId="0" borderId="7" xfId="0" applyFont="1" applyFill="1" applyBorder="1" applyAlignment="1">
      <alignment horizontal="center" vertical="center"/>
    </xf>
    <xf numFmtId="0" fontId="27" fillId="0" borderId="0" xfId="0" applyFont="1" applyBorder="1" applyAlignment="1">
      <alignment horizontal="center" vertical="center"/>
    </xf>
    <xf numFmtId="0" fontId="7" fillId="0" borderId="0" xfId="53" applyNumberFormat="1" applyFont="1" applyBorder="1" applyAlignment="1">
      <alignment horizontal="left" vertical="center"/>
    </xf>
    <xf numFmtId="0" fontId="7" fillId="0" borderId="7" xfId="53" applyNumberFormat="1" applyFont="1" applyAlignment="1">
      <alignment horizontal="center" vertical="center" wrapText="1"/>
    </xf>
    <xf numFmtId="0" fontId="5" fillId="0" borderId="7" xfId="0" applyFont="1" applyFill="1" applyBorder="1" applyAlignment="1">
      <alignment horizontal="center" vertical="center"/>
    </xf>
    <xf numFmtId="0" fontId="7" fillId="0" borderId="7" xfId="53" applyNumberFormat="1" applyFont="1">
      <alignment horizontal="left" vertical="center" wrapText="1"/>
    </xf>
    <xf numFmtId="0" fontId="7" fillId="0" borderId="7" xfId="53" applyNumberFormat="1" applyFont="1" applyAlignment="1">
      <alignment horizontal="left" vertical="center" wrapText="1" indent="1"/>
    </xf>
    <xf numFmtId="0" fontId="7" fillId="0" borderId="7" xfId="53" applyNumberFormat="1" applyFont="1" applyAlignment="1">
      <alignment horizontal="left" vertical="center" wrapText="1" indent="2"/>
    </xf>
    <xf numFmtId="0" fontId="20" fillId="0" borderId="0" xfId="0" applyFont="1" applyBorder="1" applyAlignment="1">
      <alignment horizontal="right" vertical="center"/>
    </xf>
    <xf numFmtId="178" fontId="28" fillId="0" borderId="7" xfId="0" applyNumberFormat="1" applyFont="1" applyBorder="1" applyAlignment="1">
      <alignment horizontal="right" vertical="center"/>
    </xf>
    <xf numFmtId="0" fontId="24" fillId="0" borderId="0" xfId="0" applyFont="1" applyBorder="1" applyAlignment="1" applyProtection="1">
      <alignment horizontal="center" vertical="center"/>
      <protection locked="0"/>
    </xf>
    <xf numFmtId="0" fontId="2" fillId="0" borderId="7" xfId="0" applyFont="1" applyFill="1" applyBorder="1" applyAlignment="1">
      <alignment vertical="center" wrapText="1"/>
    </xf>
    <xf numFmtId="0" fontId="1" fillId="0" borderId="4" xfId="0" applyFont="1" applyFill="1" applyBorder="1" applyAlignment="1">
      <alignment vertical="center"/>
    </xf>
    <xf numFmtId="0" fontId="20" fillId="0" borderId="0" xfId="0" applyFont="1" applyBorder="1" applyProtection="1">
      <protection locked="0"/>
    </xf>
    <xf numFmtId="0" fontId="27" fillId="0" borderId="0" xfId="0" applyFont="1" applyBorder="1" applyAlignment="1" applyProtection="1">
      <alignment horizontal="center" vertical="center"/>
      <protection locked="0"/>
    </xf>
    <xf numFmtId="0" fontId="3" fillId="0" borderId="0" xfId="0" applyFont="1" applyFill="1" applyAlignment="1">
      <alignment horizontal="center" vertical="center"/>
    </xf>
    <xf numFmtId="0" fontId="20" fillId="0" borderId="0" xfId="0" applyFont="1" applyBorder="1" applyAlignment="1" applyProtection="1">
      <alignment horizontal="right" vertical="center"/>
      <protection locked="0"/>
    </xf>
    <xf numFmtId="0" fontId="9" fillId="0" borderId="0" xfId="0" applyFont="1" applyFill="1" applyBorder="1" applyAlignment="1">
      <alignment horizontal="center" vertical="center"/>
    </xf>
    <xf numFmtId="0" fontId="5" fillId="0" borderId="0" xfId="0" applyFont="1" applyFill="1" applyBorder="1" applyAlignment="1">
      <alignment horizontal="left" vertical="top"/>
    </xf>
    <xf numFmtId="178" fontId="5" fillId="0" borderId="7" xfId="0" applyNumberFormat="1" applyFont="1" applyFill="1" applyBorder="1" applyAlignment="1">
      <alignment horizontal="right"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7"/>
  <sheetViews>
    <sheetView showZeros="0" workbookViewId="0">
      <pane ySplit="1" topLeftCell="A17" activePane="bottomLeft" state="frozen"/>
      <selection/>
      <selection pane="bottomLeft" activeCell="B30" sqref="B30"/>
    </sheetView>
  </sheetViews>
  <sheetFormatPr defaultColWidth="12.85" defaultRowHeight="15" customHeight="1" outlineLevelCol="3"/>
  <cols>
    <col min="1" max="4" width="41.6" style="1" customWidth="1"/>
    <col min="5" max="5" width="12.85" style="1"/>
    <col min="6" max="6" width="15.6333333333333" style="1"/>
    <col min="7" max="16384" width="12.85" style="1"/>
  </cols>
  <sheetData>
    <row r="1" s="1" customFormat="1" ht="18.75" customHeight="1" spans="4:4">
      <c r="D1" s="49" t="s">
        <v>0</v>
      </c>
    </row>
    <row r="2" s="1" customFormat="1" ht="42" customHeight="1" spans="1:4">
      <c r="A2" s="211" t="str">
        <f>"2025"&amp;"年财务收支预算总表"</f>
        <v>2025年财务收支预算总表</v>
      </c>
      <c r="B2" s="211"/>
      <c r="C2" s="211"/>
      <c r="D2" s="211"/>
    </row>
    <row r="3" s="1" customFormat="1" ht="18.75" customHeight="1" spans="1:4">
      <c r="A3" s="212" t="str">
        <f>"单位名称："&amp;"陇川县统计局"</f>
        <v>单位名称：陇川县统计局</v>
      </c>
      <c r="B3" s="212"/>
      <c r="D3" s="49" t="s">
        <v>1</v>
      </c>
    </row>
    <row r="4" s="1" customFormat="1" ht="18.75" customHeight="1" spans="1:4">
      <c r="A4" s="37" t="s">
        <v>2</v>
      </c>
      <c r="B4" s="37"/>
      <c r="C4" s="37" t="s">
        <v>3</v>
      </c>
      <c r="D4" s="37"/>
    </row>
    <row r="5" s="1" customFormat="1" ht="18.75" customHeight="1" spans="1:4">
      <c r="A5" s="37" t="s">
        <v>4</v>
      </c>
      <c r="B5" s="37" t="str">
        <f>"2025"&amp;"年预算金额"</f>
        <v>2025年预算金额</v>
      </c>
      <c r="C5" s="37" t="s">
        <v>5</v>
      </c>
      <c r="D5" s="37" t="str">
        <f>"2025"&amp;"年预算金额"</f>
        <v>2025年预算金额</v>
      </c>
    </row>
    <row r="6" s="1" customFormat="1" ht="18.75" customHeight="1" spans="1:4">
      <c r="A6" s="96" t="s">
        <v>6</v>
      </c>
      <c r="B6" s="213">
        <v>3673451.96</v>
      </c>
      <c r="C6" s="96" t="s">
        <v>7</v>
      </c>
      <c r="D6" s="213">
        <v>3205139.96</v>
      </c>
    </row>
    <row r="7" s="1" customFormat="1" ht="18.75" customHeight="1" spans="1:4">
      <c r="A7" s="96" t="s">
        <v>8</v>
      </c>
      <c r="B7" s="213"/>
      <c r="C7" s="96" t="s">
        <v>9</v>
      </c>
      <c r="D7" s="213"/>
    </row>
    <row r="8" s="1" customFormat="1" ht="18.75" customHeight="1" spans="1:4">
      <c r="A8" s="96" t="s">
        <v>10</v>
      </c>
      <c r="B8" s="213"/>
      <c r="C8" s="96" t="s">
        <v>11</v>
      </c>
      <c r="D8" s="213"/>
    </row>
    <row r="9" s="1" customFormat="1" ht="18.75" customHeight="1" spans="1:4">
      <c r="A9" s="96" t="s">
        <v>12</v>
      </c>
      <c r="B9" s="213"/>
      <c r="C9" s="96" t="s">
        <v>13</v>
      </c>
      <c r="D9" s="213"/>
    </row>
    <row r="10" s="1" customFormat="1" ht="18.75" customHeight="1" spans="1:4">
      <c r="A10" s="96" t="s">
        <v>14</v>
      </c>
      <c r="B10" s="213">
        <v>160000</v>
      </c>
      <c r="C10" s="96" t="s">
        <v>15</v>
      </c>
      <c r="D10" s="213"/>
    </row>
    <row r="11" s="1" customFormat="1" ht="18.75" customHeight="1" spans="1:4">
      <c r="A11" s="96" t="s">
        <v>16</v>
      </c>
      <c r="B11" s="213"/>
      <c r="C11" s="96" t="s">
        <v>17</v>
      </c>
      <c r="D11" s="213"/>
    </row>
    <row r="12" s="1" customFormat="1" ht="18.75" customHeight="1" spans="1:4">
      <c r="A12" s="96" t="s">
        <v>18</v>
      </c>
      <c r="B12" s="213"/>
      <c r="C12" s="96" t="s">
        <v>19</v>
      </c>
      <c r="D12" s="213"/>
    </row>
    <row r="13" s="1" customFormat="1" ht="18.75" customHeight="1" spans="1:4">
      <c r="A13" s="96" t="s">
        <v>20</v>
      </c>
      <c r="B13" s="213"/>
      <c r="C13" s="96" t="s">
        <v>21</v>
      </c>
      <c r="D13" s="213">
        <v>263786</v>
      </c>
    </row>
    <row r="14" s="1" customFormat="1" ht="18.75" customHeight="1" spans="1:4">
      <c r="A14" s="96" t="s">
        <v>22</v>
      </c>
      <c r="B14" s="213"/>
      <c r="C14" s="96" t="s">
        <v>23</v>
      </c>
      <c r="D14" s="213">
        <v>174804</v>
      </c>
    </row>
    <row r="15" s="1" customFormat="1" ht="18.75" customHeight="1" spans="1:4">
      <c r="A15" s="96" t="s">
        <v>24</v>
      </c>
      <c r="B15" s="213">
        <v>160000</v>
      </c>
      <c r="C15" s="96" t="s">
        <v>25</v>
      </c>
      <c r="D15" s="213"/>
    </row>
    <row r="16" s="1" customFormat="1" ht="18.75" customHeight="1" spans="1:4">
      <c r="A16" s="96"/>
      <c r="B16" s="96"/>
      <c r="C16" s="96" t="s">
        <v>26</v>
      </c>
      <c r="D16" s="213"/>
    </row>
    <row r="17" s="1" customFormat="1" ht="18.75" customHeight="1" spans="1:4">
      <c r="A17" s="96"/>
      <c r="B17" s="96"/>
      <c r="C17" s="96" t="s">
        <v>27</v>
      </c>
      <c r="D17" s="213"/>
    </row>
    <row r="18" s="1" customFormat="1" ht="18.75" customHeight="1" spans="1:4">
      <c r="A18" s="96"/>
      <c r="B18" s="96"/>
      <c r="C18" s="96" t="s">
        <v>28</v>
      </c>
      <c r="D18" s="213"/>
    </row>
    <row r="19" s="1" customFormat="1" ht="18.75" customHeight="1" spans="1:4">
      <c r="A19" s="96"/>
      <c r="B19" s="96"/>
      <c r="C19" s="96" t="s">
        <v>29</v>
      </c>
      <c r="D19" s="213"/>
    </row>
    <row r="20" s="1" customFormat="1" ht="18.75" customHeight="1" spans="1:4">
      <c r="A20" s="96"/>
      <c r="B20" s="96"/>
      <c r="C20" s="96" t="s">
        <v>30</v>
      </c>
      <c r="D20" s="213"/>
    </row>
    <row r="21" s="1" customFormat="1" ht="18.75" customHeight="1" spans="1:4">
      <c r="A21" s="96"/>
      <c r="B21" s="96"/>
      <c r="C21" s="96" t="s">
        <v>31</v>
      </c>
      <c r="D21" s="213"/>
    </row>
    <row r="22" s="1" customFormat="1" ht="18.75" customHeight="1" spans="1:4">
      <c r="A22" s="96"/>
      <c r="B22" s="96"/>
      <c r="C22" s="96" t="s">
        <v>32</v>
      </c>
      <c r="D22" s="213"/>
    </row>
    <row r="23" s="1" customFormat="1" ht="18.75" customHeight="1" spans="1:4">
      <c r="A23" s="96"/>
      <c r="B23" s="96"/>
      <c r="C23" s="96" t="s">
        <v>33</v>
      </c>
      <c r="D23" s="213"/>
    </row>
    <row r="24" s="1" customFormat="1" ht="18.75" customHeight="1" spans="1:4">
      <c r="A24" s="96"/>
      <c r="B24" s="96"/>
      <c r="C24" s="96" t="s">
        <v>34</v>
      </c>
      <c r="D24" s="213">
        <v>189722</v>
      </c>
    </row>
    <row r="25" s="1" customFormat="1" ht="18.75" customHeight="1" spans="1:4">
      <c r="A25" s="96"/>
      <c r="B25" s="96"/>
      <c r="C25" s="96" t="s">
        <v>35</v>
      </c>
      <c r="D25" s="213"/>
    </row>
    <row r="26" s="1" customFormat="1" ht="18.75" customHeight="1" spans="1:4">
      <c r="A26" s="96"/>
      <c r="B26" s="96"/>
      <c r="C26" s="96" t="s">
        <v>36</v>
      </c>
      <c r="D26" s="213"/>
    </row>
    <row r="27" s="1" customFormat="1" ht="18.75" customHeight="1" spans="1:4">
      <c r="A27" s="96"/>
      <c r="B27" s="96"/>
      <c r="C27" s="96" t="s">
        <v>37</v>
      </c>
      <c r="D27" s="213"/>
    </row>
    <row r="28" s="1" customFormat="1" ht="18.75" customHeight="1" spans="1:4">
      <c r="A28" s="96"/>
      <c r="B28" s="96"/>
      <c r="C28" s="96" t="s">
        <v>38</v>
      </c>
      <c r="D28" s="213"/>
    </row>
    <row r="29" s="1" customFormat="1" ht="18.75" customHeight="1" spans="1:4">
      <c r="A29" s="96"/>
      <c r="B29" s="96"/>
      <c r="C29" s="96" t="s">
        <v>39</v>
      </c>
      <c r="D29" s="213"/>
    </row>
    <row r="30" s="1" customFormat="1" ht="18.75" customHeight="1" spans="1:4">
      <c r="A30" s="96"/>
      <c r="B30" s="96"/>
      <c r="C30" s="96" t="s">
        <v>40</v>
      </c>
      <c r="D30" s="213"/>
    </row>
    <row r="31" s="1" customFormat="1" ht="18.75" customHeight="1" spans="1:4">
      <c r="A31" s="96"/>
      <c r="B31" s="96"/>
      <c r="C31" s="96" t="s">
        <v>41</v>
      </c>
      <c r="D31" s="213"/>
    </row>
    <row r="32" s="1" customFormat="1" ht="18.75" customHeight="1" spans="1:4">
      <c r="A32" s="96"/>
      <c r="B32" s="213"/>
      <c r="C32" s="96" t="s">
        <v>42</v>
      </c>
      <c r="D32" s="213"/>
    </row>
    <row r="33" s="1" customFormat="1" ht="18.75" customHeight="1" spans="1:4">
      <c r="A33" s="96" t="s">
        <v>43</v>
      </c>
      <c r="B33" s="213">
        <v>3833451.96</v>
      </c>
      <c r="C33" s="96" t="s">
        <v>44</v>
      </c>
      <c r="D33" s="213">
        <v>3833451.96</v>
      </c>
    </row>
    <row r="34" s="1" customFormat="1" ht="18.75" customHeight="1" spans="1:4">
      <c r="A34" s="96" t="s">
        <v>45</v>
      </c>
      <c r="B34" s="213"/>
      <c r="C34" s="96" t="s">
        <v>46</v>
      </c>
      <c r="D34" s="213"/>
    </row>
    <row r="35" s="1" customFormat="1" ht="18.75" customHeight="1" spans="1:4">
      <c r="A35" s="96" t="s">
        <v>47</v>
      </c>
      <c r="B35" s="213"/>
      <c r="C35" s="96" t="s">
        <v>47</v>
      </c>
      <c r="D35" s="213"/>
    </row>
    <row r="36" s="1" customFormat="1" ht="18.75" customHeight="1" spans="1:4">
      <c r="A36" s="96" t="s">
        <v>48</v>
      </c>
      <c r="B36" s="213"/>
      <c r="C36" s="96" t="s">
        <v>49</v>
      </c>
      <c r="D36" s="213"/>
    </row>
    <row r="37" s="1" customFormat="1" ht="18.75" customHeight="1" spans="1:4">
      <c r="A37" s="96" t="s">
        <v>50</v>
      </c>
      <c r="B37" s="213">
        <v>3833451.96</v>
      </c>
      <c r="C37" s="96" t="s">
        <v>51</v>
      </c>
      <c r="D37" s="213">
        <v>3833451.96</v>
      </c>
    </row>
  </sheetData>
  <mergeCells count="4">
    <mergeCell ref="A2:D2"/>
    <mergeCell ref="A3:B3"/>
    <mergeCell ref="A4:B4"/>
    <mergeCell ref="C4:D4"/>
  </mergeCells>
  <pageMargins left="0.75" right="0.75" top="1" bottom="1" header="0.5" footer="0.5"/>
  <pageSetup paperSize="9" scale="75"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pane ySplit="1" topLeftCell="A2" activePane="bottomLeft" state="frozen"/>
      <selection/>
      <selection pane="bottomLeft" activeCell="E25" sqref="E25"/>
    </sheetView>
  </sheetViews>
  <sheetFormatPr defaultColWidth="11.425" defaultRowHeight="14.25" customHeight="1" outlineLevelCol="5"/>
  <cols>
    <col min="1" max="6" width="30.4333333333333" style="1" customWidth="1"/>
    <col min="7" max="16384" width="11.425" style="1"/>
  </cols>
  <sheetData>
    <row r="1" s="1" customFormat="1" ht="12" customHeight="1" spans="1:6">
      <c r="A1" s="133">
        <v>1</v>
      </c>
      <c r="B1" s="134">
        <v>0</v>
      </c>
      <c r="C1" s="133">
        <v>1</v>
      </c>
      <c r="D1" s="100"/>
      <c r="E1" s="100"/>
      <c r="F1" s="132" t="s">
        <v>409</v>
      </c>
    </row>
    <row r="2" s="1" customFormat="1" ht="26.25" customHeight="1" spans="1:6">
      <c r="A2" s="135" t="str">
        <f>"2025"&amp;"年部门政府性基金预算支出预算表"</f>
        <v>2025年部门政府性基金预算支出预算表</v>
      </c>
      <c r="B2" s="135"/>
      <c r="C2" s="136"/>
      <c r="D2" s="137"/>
      <c r="E2" s="137"/>
      <c r="F2" s="137"/>
    </row>
    <row r="3" s="1" customFormat="1" ht="13.5" customHeight="1" spans="1:6">
      <c r="A3" s="138" t="str">
        <f>"单位名称："&amp;"陇川县统计局"</f>
        <v>单位名称：陇川县统计局</v>
      </c>
      <c r="B3" s="138"/>
      <c r="C3" s="139"/>
      <c r="D3" s="100"/>
      <c r="E3" s="100"/>
      <c r="F3" s="132" t="s">
        <v>1</v>
      </c>
    </row>
    <row r="4" s="1" customFormat="1" ht="19.5" customHeight="1" spans="1:6">
      <c r="A4" s="67" t="s">
        <v>196</v>
      </c>
      <c r="B4" s="140" t="s">
        <v>76</v>
      </c>
      <c r="C4" s="67" t="s">
        <v>77</v>
      </c>
      <c r="D4" s="37" t="s">
        <v>410</v>
      </c>
      <c r="E4" s="37"/>
      <c r="F4" s="37"/>
    </row>
    <row r="5" s="1" customFormat="1" ht="18.55" customHeight="1" spans="1:6">
      <c r="A5" s="67"/>
      <c r="B5" s="140"/>
      <c r="C5" s="67"/>
      <c r="D5" s="37" t="s">
        <v>57</v>
      </c>
      <c r="E5" s="37" t="s">
        <v>80</v>
      </c>
      <c r="F5" s="37" t="s">
        <v>81</v>
      </c>
    </row>
    <row r="6" s="1" customFormat="1" ht="20.25" customHeight="1" spans="1:6">
      <c r="A6" s="67">
        <v>1</v>
      </c>
      <c r="B6" s="141" t="s">
        <v>88</v>
      </c>
      <c r="C6" s="141" t="s">
        <v>89</v>
      </c>
      <c r="D6" s="141" t="s">
        <v>90</v>
      </c>
      <c r="E6" s="141" t="s">
        <v>91</v>
      </c>
      <c r="F6" s="141" t="s">
        <v>92</v>
      </c>
    </row>
    <row r="7" s="1" customFormat="1" ht="30" customHeight="1" spans="1:6">
      <c r="A7" s="35"/>
      <c r="B7" s="140"/>
      <c r="C7" s="35"/>
      <c r="D7" s="86"/>
      <c r="E7" s="142"/>
      <c r="F7" s="142"/>
    </row>
    <row r="8" s="1" customFormat="1" ht="30" customHeight="1" spans="1:6">
      <c r="A8" s="23"/>
      <c r="B8" s="23"/>
      <c r="C8" s="23"/>
      <c r="D8" s="86"/>
      <c r="E8" s="142"/>
      <c r="F8" s="142"/>
    </row>
    <row r="9" s="1" customFormat="1" ht="30" customHeight="1" spans="1:6">
      <c r="A9" s="21" t="s">
        <v>411</v>
      </c>
      <c r="B9" s="21"/>
      <c r="C9" s="21"/>
      <c r="D9" s="86"/>
      <c r="E9" s="142"/>
      <c r="F9" s="142"/>
    </row>
    <row r="10" s="1" customFormat="1" ht="22" customHeight="1" spans="1:6">
      <c r="A10" s="143" t="s">
        <v>412</v>
      </c>
      <c r="B10" s="144"/>
      <c r="C10" s="144"/>
      <c r="D10" s="144"/>
      <c r="E10" s="144"/>
      <c r="F10" s="144"/>
    </row>
  </sheetData>
  <mergeCells count="8">
    <mergeCell ref="A2:F2"/>
    <mergeCell ref="A3:C3"/>
    <mergeCell ref="D4:F4"/>
    <mergeCell ref="A9:C9"/>
    <mergeCell ref="A10:F10"/>
    <mergeCell ref="A4:A5"/>
    <mergeCell ref="B4:B5"/>
    <mergeCell ref="C4:C5"/>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6"/>
  <sheetViews>
    <sheetView showZeros="0" workbookViewId="0">
      <pane ySplit="1" topLeftCell="A6" activePane="bottomLeft" state="frozen"/>
      <selection/>
      <selection pane="bottomLeft" activeCell="C11" sqref="C11"/>
    </sheetView>
  </sheetViews>
  <sheetFormatPr defaultColWidth="11.425" defaultRowHeight="14.25" customHeight="1"/>
  <cols>
    <col min="1" max="1" width="20.4333333333333" style="1" customWidth="1"/>
    <col min="2" max="3" width="12.05" style="1" customWidth="1"/>
    <col min="4" max="4" width="4.53333333333333" style="101" customWidth="1"/>
    <col min="5" max="5" width="4.53333333333333" style="1" customWidth="1"/>
    <col min="6" max="6" width="14.1" style="1" customWidth="1"/>
    <col min="7" max="8" width="14.8166666666667" style="1" customWidth="1"/>
    <col min="9" max="9" width="12.75" style="1" customWidth="1"/>
    <col min="10" max="10" width="7.56666666666667" style="1" customWidth="1"/>
    <col min="11" max="11" width="12.2166666666667" style="1" customWidth="1"/>
    <col min="12" max="12" width="13.4666666666667" style="1" customWidth="1"/>
    <col min="13" max="15" width="13.3916666666667" style="1" customWidth="1"/>
    <col min="16" max="16" width="8.3" style="1" customWidth="1"/>
    <col min="17" max="17" width="14.275" style="1" customWidth="1"/>
    <col min="18" max="16384" width="11.425" style="1"/>
  </cols>
  <sheetData>
    <row r="1" s="1" customFormat="1" ht="13.5" customHeight="1" spans="1:17">
      <c r="A1" s="4"/>
      <c r="B1" s="4"/>
      <c r="C1" s="4"/>
      <c r="D1" s="102"/>
      <c r="E1" s="4"/>
      <c r="F1" s="4"/>
      <c r="G1" s="4"/>
      <c r="H1" s="4"/>
      <c r="I1" s="4"/>
      <c r="J1" s="4"/>
      <c r="K1" s="2"/>
      <c r="L1" s="2"/>
      <c r="M1" s="2"/>
      <c r="N1" s="2"/>
      <c r="O1" s="123"/>
      <c r="P1" s="123"/>
      <c r="Q1" s="49" t="s">
        <v>413</v>
      </c>
    </row>
    <row r="2" s="1" customFormat="1" ht="27.75" customHeight="1" spans="1:17">
      <c r="A2" s="50" t="str">
        <f>"2025"&amp;"年部门政府采购预算表"</f>
        <v>2025年部门政府采购预算表</v>
      </c>
      <c r="B2" s="31"/>
      <c r="C2" s="31"/>
      <c r="D2" s="103"/>
      <c r="E2" s="31"/>
      <c r="F2" s="31"/>
      <c r="G2" s="31"/>
      <c r="H2" s="31"/>
      <c r="I2" s="31"/>
      <c r="J2" s="31"/>
      <c r="K2" s="124"/>
      <c r="L2" s="31"/>
      <c r="M2" s="31"/>
      <c r="N2" s="31"/>
      <c r="O2" s="124"/>
      <c r="P2" s="124"/>
      <c r="Q2" s="31"/>
    </row>
    <row r="3" s="1" customFormat="1" ht="18.75" customHeight="1" spans="1:17">
      <c r="A3" s="51" t="str">
        <f>"单位名称："&amp;"陇川县统计局"</f>
        <v>单位名称：陇川县统计局</v>
      </c>
      <c r="B3" s="34"/>
      <c r="C3" s="34"/>
      <c r="D3" s="104"/>
      <c r="E3" s="34"/>
      <c r="F3" s="34"/>
      <c r="G3" s="34"/>
      <c r="H3" s="34"/>
      <c r="I3" s="34"/>
      <c r="J3" s="34"/>
      <c r="K3" s="2"/>
      <c r="L3" s="2"/>
      <c r="M3" s="2"/>
      <c r="N3" s="2"/>
      <c r="O3" s="125"/>
      <c r="P3" s="125"/>
      <c r="Q3" s="132" t="s">
        <v>54</v>
      </c>
    </row>
    <row r="4" s="1" customFormat="1" ht="15.75" customHeight="1" spans="1:17">
      <c r="A4" s="12" t="s">
        <v>414</v>
      </c>
      <c r="B4" s="105" t="s">
        <v>415</v>
      </c>
      <c r="C4" s="105" t="s">
        <v>416</v>
      </c>
      <c r="D4" s="106" t="s">
        <v>417</v>
      </c>
      <c r="E4" s="105" t="s">
        <v>418</v>
      </c>
      <c r="F4" s="105" t="s">
        <v>419</v>
      </c>
      <c r="G4" s="54" t="s">
        <v>203</v>
      </c>
      <c r="H4" s="54"/>
      <c r="I4" s="54"/>
      <c r="J4" s="54"/>
      <c r="K4" s="126"/>
      <c r="L4" s="54"/>
      <c r="M4" s="54"/>
      <c r="N4" s="54"/>
      <c r="O4" s="80"/>
      <c r="P4" s="126"/>
      <c r="Q4" s="55"/>
    </row>
    <row r="5" s="1" customFormat="1" ht="17.25" customHeight="1" spans="1:17">
      <c r="A5" s="17"/>
      <c r="B5" s="107"/>
      <c r="C5" s="107"/>
      <c r="D5" s="108"/>
      <c r="E5" s="107"/>
      <c r="F5" s="107"/>
      <c r="G5" s="107" t="s">
        <v>57</v>
      </c>
      <c r="H5" s="107" t="s">
        <v>61</v>
      </c>
      <c r="I5" s="107" t="s">
        <v>420</v>
      </c>
      <c r="J5" s="107" t="s">
        <v>421</v>
      </c>
      <c r="K5" s="127" t="s">
        <v>422</v>
      </c>
      <c r="L5" s="128" t="s">
        <v>423</v>
      </c>
      <c r="M5" s="128"/>
      <c r="N5" s="128"/>
      <c r="O5" s="129"/>
      <c r="P5" s="130"/>
      <c r="Q5" s="109"/>
    </row>
    <row r="6" s="1" customFormat="1" ht="54" customHeight="1" spans="1:17">
      <c r="A6" s="19"/>
      <c r="B6" s="109"/>
      <c r="C6" s="109"/>
      <c r="D6" s="110"/>
      <c r="E6" s="109"/>
      <c r="F6" s="109"/>
      <c r="G6" s="109"/>
      <c r="H6" s="109"/>
      <c r="I6" s="109"/>
      <c r="J6" s="109"/>
      <c r="K6" s="131"/>
      <c r="L6" s="109" t="s">
        <v>60</v>
      </c>
      <c r="M6" s="109" t="s">
        <v>67</v>
      </c>
      <c r="N6" s="109" t="s">
        <v>424</v>
      </c>
      <c r="O6" s="35" t="s">
        <v>69</v>
      </c>
      <c r="P6" s="131" t="s">
        <v>70</v>
      </c>
      <c r="Q6" s="109" t="s">
        <v>71</v>
      </c>
    </row>
    <row r="7" s="1" customFormat="1" ht="15" customHeight="1" spans="1:17">
      <c r="A7" s="81">
        <v>1</v>
      </c>
      <c r="B7" s="111">
        <v>2</v>
      </c>
      <c r="C7" s="111">
        <v>3</v>
      </c>
      <c r="D7" s="112">
        <v>4</v>
      </c>
      <c r="E7" s="111">
        <v>5</v>
      </c>
      <c r="F7" s="111">
        <v>6</v>
      </c>
      <c r="G7" s="113">
        <v>7</v>
      </c>
      <c r="H7" s="113">
        <v>8</v>
      </c>
      <c r="I7" s="113">
        <v>9</v>
      </c>
      <c r="J7" s="113">
        <v>10</v>
      </c>
      <c r="K7" s="113">
        <v>11</v>
      </c>
      <c r="L7" s="113">
        <v>12</v>
      </c>
      <c r="M7" s="113">
        <v>13</v>
      </c>
      <c r="N7" s="113">
        <v>14</v>
      </c>
      <c r="O7" s="113">
        <v>15</v>
      </c>
      <c r="P7" s="113">
        <v>16</v>
      </c>
      <c r="Q7" s="113">
        <v>17</v>
      </c>
    </row>
    <row r="8" s="1" customFormat="1" ht="52.5" customHeight="1" spans="1:17">
      <c r="A8" s="114" t="s">
        <v>73</v>
      </c>
      <c r="B8" s="115"/>
      <c r="C8" s="115"/>
      <c r="D8" s="116"/>
      <c r="E8" s="117"/>
      <c r="F8" s="24">
        <v>72500</v>
      </c>
      <c r="G8" s="24">
        <v>72500</v>
      </c>
      <c r="H8" s="24">
        <v>70500</v>
      </c>
      <c r="I8" s="24"/>
      <c r="J8" s="24"/>
      <c r="K8" s="24"/>
      <c r="L8" s="24">
        <v>2000</v>
      </c>
      <c r="M8" s="24"/>
      <c r="N8" s="24"/>
      <c r="O8" s="24"/>
      <c r="P8" s="24"/>
      <c r="Q8" s="24">
        <v>2000</v>
      </c>
    </row>
    <row r="9" s="1" customFormat="1" ht="52.5" customHeight="1" spans="1:17">
      <c r="A9" s="114" t="str">
        <f>"     "&amp;"统计工作专项经费"</f>
        <v>     统计工作专项经费</v>
      </c>
      <c r="B9" s="115" t="s">
        <v>425</v>
      </c>
      <c r="C9" s="115" t="s">
        <v>426</v>
      </c>
      <c r="D9" s="118" t="s">
        <v>427</v>
      </c>
      <c r="E9" s="117">
        <v>1</v>
      </c>
      <c r="F9" s="24">
        <v>500</v>
      </c>
      <c r="G9" s="24">
        <v>500</v>
      </c>
      <c r="H9" s="24">
        <v>500</v>
      </c>
      <c r="I9" s="24"/>
      <c r="J9" s="24"/>
      <c r="K9" s="24"/>
      <c r="L9" s="24"/>
      <c r="M9" s="24"/>
      <c r="N9" s="24"/>
      <c r="O9" s="24"/>
      <c r="P9" s="24"/>
      <c r="Q9" s="24"/>
    </row>
    <row r="10" s="1" customFormat="1" ht="52.5" customHeight="1" spans="1:17">
      <c r="A10" s="114" t="str">
        <f>"     "&amp;"统计工作专项经费"</f>
        <v>     统计工作专项经费</v>
      </c>
      <c r="B10" s="115" t="s">
        <v>288</v>
      </c>
      <c r="C10" s="115" t="s">
        <v>428</v>
      </c>
      <c r="D10" s="118" t="s">
        <v>391</v>
      </c>
      <c r="E10" s="117">
        <v>1</v>
      </c>
      <c r="F10" s="24">
        <v>5000</v>
      </c>
      <c r="G10" s="24">
        <v>5000</v>
      </c>
      <c r="H10" s="24">
        <v>5000</v>
      </c>
      <c r="I10" s="24"/>
      <c r="J10" s="24"/>
      <c r="K10" s="24"/>
      <c r="L10" s="24"/>
      <c r="M10" s="24"/>
      <c r="N10" s="24"/>
      <c r="O10" s="24"/>
      <c r="P10" s="24"/>
      <c r="Q10" s="24"/>
    </row>
    <row r="11" s="1" customFormat="1" ht="52.5" customHeight="1" spans="1:17">
      <c r="A11" s="114" t="str">
        <f>"     "&amp;"《两会资料费》《统计年鉴》《经济运行卡片》经费"</f>
        <v>     《两会资料费》《统计年鉴》《经济运行卡片》经费</v>
      </c>
      <c r="B11" s="119" t="s">
        <v>429</v>
      </c>
      <c r="C11" s="115" t="s">
        <v>430</v>
      </c>
      <c r="D11" s="118" t="s">
        <v>431</v>
      </c>
      <c r="E11" s="117">
        <v>250</v>
      </c>
      <c r="F11" s="24">
        <v>25000</v>
      </c>
      <c r="G11" s="24">
        <v>25000</v>
      </c>
      <c r="H11" s="24">
        <v>25000</v>
      </c>
      <c r="I11" s="24"/>
      <c r="J11" s="24"/>
      <c r="K11" s="24"/>
      <c r="L11" s="24"/>
      <c r="M11" s="24"/>
      <c r="N11" s="24"/>
      <c r="O11" s="24"/>
      <c r="P11" s="24"/>
      <c r="Q11" s="24"/>
    </row>
    <row r="12" s="1" customFormat="1" ht="52.5" customHeight="1" spans="1:17">
      <c r="A12" s="114" t="str">
        <f>"     "&amp;"第五次全国经济普查经费"</f>
        <v>     第五次全国经济普查经费</v>
      </c>
      <c r="B12" s="115" t="s">
        <v>288</v>
      </c>
      <c r="C12" s="115" t="s">
        <v>428</v>
      </c>
      <c r="D12" s="118" t="s">
        <v>391</v>
      </c>
      <c r="E12" s="117">
        <v>1</v>
      </c>
      <c r="F12" s="24">
        <v>25000</v>
      </c>
      <c r="G12" s="24">
        <v>25000</v>
      </c>
      <c r="H12" s="24">
        <v>25000</v>
      </c>
      <c r="I12" s="24"/>
      <c r="J12" s="24"/>
      <c r="K12" s="24"/>
      <c r="L12" s="24"/>
      <c r="M12" s="24"/>
      <c r="N12" s="24"/>
      <c r="O12" s="24"/>
      <c r="P12" s="24"/>
      <c r="Q12" s="24"/>
    </row>
    <row r="13" s="1" customFormat="1" ht="52.5" customHeight="1" spans="1:17">
      <c r="A13" s="114" t="str">
        <f>"     "&amp;"第五次全国经济普查经费"</f>
        <v>     第五次全国经济普查经费</v>
      </c>
      <c r="B13" s="115" t="s">
        <v>432</v>
      </c>
      <c r="C13" s="115" t="s">
        <v>430</v>
      </c>
      <c r="D13" s="118" t="s">
        <v>431</v>
      </c>
      <c r="E13" s="117">
        <v>50</v>
      </c>
      <c r="F13" s="24">
        <v>5000</v>
      </c>
      <c r="G13" s="24">
        <v>5000</v>
      </c>
      <c r="H13" s="24">
        <v>5000</v>
      </c>
      <c r="I13" s="24"/>
      <c r="J13" s="24"/>
      <c r="K13" s="24"/>
      <c r="L13" s="24"/>
      <c r="M13" s="24"/>
      <c r="N13" s="24"/>
      <c r="O13" s="24"/>
      <c r="P13" s="24"/>
      <c r="Q13" s="24"/>
    </row>
    <row r="14" s="1" customFormat="1" ht="52.5" customHeight="1" spans="1:17">
      <c r="A14" s="114" t="str">
        <f>"     "&amp;"单位自有资金安排住户调查项目资金"</f>
        <v>     单位自有资金安排住户调查项目资金</v>
      </c>
      <c r="B14" s="115" t="s">
        <v>433</v>
      </c>
      <c r="C14" s="115" t="s">
        <v>434</v>
      </c>
      <c r="D14" s="118" t="s">
        <v>435</v>
      </c>
      <c r="E14" s="117">
        <v>1</v>
      </c>
      <c r="F14" s="24">
        <v>2000</v>
      </c>
      <c r="G14" s="24">
        <v>2000</v>
      </c>
      <c r="H14" s="24"/>
      <c r="I14" s="24"/>
      <c r="J14" s="24"/>
      <c r="K14" s="24"/>
      <c r="L14" s="24">
        <v>2000</v>
      </c>
      <c r="M14" s="24"/>
      <c r="N14" s="24"/>
      <c r="O14" s="24"/>
      <c r="P14" s="24"/>
      <c r="Q14" s="24">
        <v>2000</v>
      </c>
    </row>
    <row r="15" s="1" customFormat="1" ht="52.5" customHeight="1" spans="1:17">
      <c r="A15" s="114" t="str">
        <f>"     "&amp;"2025年陇川县全国1%人口抽样调查项目经费"</f>
        <v>     2025年陇川县全国1%人口抽样调查项目经费</v>
      </c>
      <c r="B15" s="115" t="s">
        <v>288</v>
      </c>
      <c r="C15" s="115" t="s">
        <v>428</v>
      </c>
      <c r="D15" s="118" t="s">
        <v>391</v>
      </c>
      <c r="E15" s="117">
        <v>1</v>
      </c>
      <c r="F15" s="24">
        <v>10000</v>
      </c>
      <c r="G15" s="24">
        <v>10000</v>
      </c>
      <c r="H15" s="24">
        <v>10000</v>
      </c>
      <c r="I15" s="24"/>
      <c r="J15" s="24"/>
      <c r="K15" s="24"/>
      <c r="L15" s="24"/>
      <c r="M15" s="24"/>
      <c r="N15" s="24"/>
      <c r="O15" s="24"/>
      <c r="P15" s="24"/>
      <c r="Q15" s="24"/>
    </row>
    <row r="16" s="1" customFormat="1" ht="30" customHeight="1" spans="1:17">
      <c r="A16" s="120" t="s">
        <v>411</v>
      </c>
      <c r="B16" s="121"/>
      <c r="C16" s="121"/>
      <c r="D16" s="122"/>
      <c r="E16" s="117"/>
      <c r="F16" s="24">
        <v>72500</v>
      </c>
      <c r="G16" s="24">
        <v>72500</v>
      </c>
      <c r="H16" s="24">
        <v>70500</v>
      </c>
      <c r="I16" s="24"/>
      <c r="J16" s="24"/>
      <c r="K16" s="24"/>
      <c r="L16" s="24">
        <v>2000</v>
      </c>
      <c r="M16" s="24"/>
      <c r="N16" s="24"/>
      <c r="O16" s="24"/>
      <c r="P16" s="24"/>
      <c r="Q16" s="24">
        <v>2000</v>
      </c>
    </row>
  </sheetData>
  <mergeCells count="16">
    <mergeCell ref="A2:Q2"/>
    <mergeCell ref="A3:F3"/>
    <mergeCell ref="G4:Q4"/>
    <mergeCell ref="L5:Q5"/>
    <mergeCell ref="A16:E16"/>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pane ySplit="1" topLeftCell="A2" activePane="bottomLeft" state="frozen"/>
      <selection/>
      <selection pane="bottomLeft" activeCell="A1" sqref="$A1:$XFD1048576"/>
    </sheetView>
  </sheetViews>
  <sheetFormatPr defaultColWidth="11.425" defaultRowHeight="14.25" customHeight="1"/>
  <cols>
    <col min="1" max="1" width="26.85" style="1" customWidth="1"/>
    <col min="2" max="2" width="12.2166666666667" style="1" customWidth="1"/>
    <col min="3" max="3" width="24" style="1" customWidth="1"/>
    <col min="4" max="5" width="15.0666666666667" style="1" customWidth="1"/>
    <col min="6" max="6" width="7.21666666666667" style="1" customWidth="1"/>
    <col min="7" max="7" width="8.1" style="1" customWidth="1"/>
    <col min="8" max="8" width="12.3916666666667" style="1" customWidth="1"/>
    <col min="9" max="14" width="14.1833333333333" style="1" customWidth="1"/>
    <col min="15" max="16384" width="11.425" style="1"/>
  </cols>
  <sheetData>
    <row r="1" s="1" customFormat="1" ht="17.25" customHeight="1" spans="1:14">
      <c r="A1" s="4"/>
      <c r="B1" s="4"/>
      <c r="C1" s="4"/>
      <c r="D1" s="4"/>
      <c r="E1" s="4"/>
      <c r="F1" s="4"/>
      <c r="G1" s="4"/>
      <c r="H1" s="95"/>
      <c r="I1" s="2"/>
      <c r="J1" s="2"/>
      <c r="K1" s="95"/>
      <c r="L1" s="2"/>
      <c r="M1" s="99"/>
      <c r="N1" s="99" t="s">
        <v>436</v>
      </c>
    </row>
    <row r="2" s="1" customFormat="1" ht="36" customHeight="1" spans="1:14">
      <c r="A2" s="31" t="str">
        <f>"2025"&amp;"年部门政府购买服务预算表"</f>
        <v>2025年部门政府购买服务预算表</v>
      </c>
      <c r="B2" s="31"/>
      <c r="C2" s="31"/>
      <c r="D2" s="31"/>
      <c r="E2" s="31"/>
      <c r="F2" s="31"/>
      <c r="G2" s="31"/>
      <c r="H2" s="31"/>
      <c r="I2" s="31"/>
      <c r="J2" s="31"/>
      <c r="K2" s="31"/>
      <c r="L2" s="31"/>
      <c r="M2" s="31"/>
      <c r="N2" s="31"/>
    </row>
    <row r="3" s="1" customFormat="1" ht="21.75" customHeight="1" spans="1:14">
      <c r="A3" s="33" t="str">
        <f>"单位名称："&amp;"陇川县统计局"</f>
        <v>单位名称：陇川县统计局</v>
      </c>
      <c r="B3" s="34"/>
      <c r="C3" s="34"/>
      <c r="D3" s="34"/>
      <c r="E3" s="34"/>
      <c r="F3" s="34"/>
      <c r="G3" s="34"/>
      <c r="H3" s="95"/>
      <c r="I3" s="2"/>
      <c r="J3" s="2"/>
      <c r="K3" s="95"/>
      <c r="L3" s="2"/>
      <c r="M3" s="100"/>
      <c r="N3" s="49" t="s">
        <v>54</v>
      </c>
    </row>
    <row r="4" s="1" customFormat="1" ht="15.75" customHeight="1" spans="1:14">
      <c r="A4" s="12" t="s">
        <v>414</v>
      </c>
      <c r="B4" s="12" t="s">
        <v>437</v>
      </c>
      <c r="C4" s="12" t="s">
        <v>438</v>
      </c>
      <c r="D4" s="13" t="s">
        <v>203</v>
      </c>
      <c r="E4" s="14"/>
      <c r="F4" s="14"/>
      <c r="G4" s="14"/>
      <c r="H4" s="14"/>
      <c r="I4" s="14"/>
      <c r="J4" s="14"/>
      <c r="K4" s="14"/>
      <c r="L4" s="14"/>
      <c r="M4" s="14"/>
      <c r="N4" s="15"/>
    </row>
    <row r="5" s="1" customFormat="1" ht="17.25" customHeight="1" spans="1:14">
      <c r="A5" s="17"/>
      <c r="B5" s="17"/>
      <c r="C5" s="17"/>
      <c r="D5" s="82" t="s">
        <v>57</v>
      </c>
      <c r="E5" s="12" t="s">
        <v>61</v>
      </c>
      <c r="F5" s="12" t="s">
        <v>420</v>
      </c>
      <c r="G5" s="12" t="s">
        <v>421</v>
      </c>
      <c r="H5" s="12" t="s">
        <v>422</v>
      </c>
      <c r="I5" s="13" t="s">
        <v>423</v>
      </c>
      <c r="J5" s="14"/>
      <c r="K5" s="14"/>
      <c r="L5" s="14"/>
      <c r="M5" s="14"/>
      <c r="N5" s="15"/>
    </row>
    <row r="6" s="1" customFormat="1" ht="40.5" customHeight="1" spans="1:14">
      <c r="A6" s="19"/>
      <c r="B6" s="19"/>
      <c r="C6" s="19"/>
      <c r="D6" s="81"/>
      <c r="E6" s="17"/>
      <c r="F6" s="19"/>
      <c r="G6" s="19"/>
      <c r="H6" s="81"/>
      <c r="I6" s="17" t="s">
        <v>60</v>
      </c>
      <c r="J6" s="17" t="s">
        <v>67</v>
      </c>
      <c r="K6" s="17" t="s">
        <v>68</v>
      </c>
      <c r="L6" s="17" t="s">
        <v>69</v>
      </c>
      <c r="M6" s="17" t="s">
        <v>70</v>
      </c>
      <c r="N6" s="17" t="s">
        <v>71</v>
      </c>
    </row>
    <row r="7" s="1" customFormat="1" ht="15" customHeight="1" spans="1:14">
      <c r="A7" s="37">
        <v>1</v>
      </c>
      <c r="B7" s="37">
        <v>2</v>
      </c>
      <c r="C7" s="37">
        <v>3</v>
      </c>
      <c r="D7" s="37">
        <v>7</v>
      </c>
      <c r="E7" s="37">
        <v>8</v>
      </c>
      <c r="F7" s="37">
        <v>9</v>
      </c>
      <c r="G7" s="37">
        <v>10</v>
      </c>
      <c r="H7" s="37">
        <v>11</v>
      </c>
      <c r="I7" s="37">
        <v>12</v>
      </c>
      <c r="J7" s="37">
        <v>13</v>
      </c>
      <c r="K7" s="37">
        <v>14</v>
      </c>
      <c r="L7" s="37">
        <v>15</v>
      </c>
      <c r="M7" s="37">
        <v>16</v>
      </c>
      <c r="N7" s="37">
        <v>17</v>
      </c>
    </row>
    <row r="8" s="1" customFormat="1" ht="52.5" customHeight="1" spans="1:14">
      <c r="A8" s="96"/>
      <c r="B8" s="96"/>
      <c r="C8" s="96"/>
      <c r="D8" s="24"/>
      <c r="E8" s="24"/>
      <c r="F8" s="24"/>
      <c r="G8" s="24"/>
      <c r="H8" s="24"/>
      <c r="I8" s="24"/>
      <c r="J8" s="24"/>
      <c r="K8" s="24"/>
      <c r="L8" s="24"/>
      <c r="M8" s="24"/>
      <c r="N8" s="24"/>
    </row>
    <row r="9" s="1" customFormat="1" ht="52.5" customHeight="1" spans="1:14">
      <c r="A9" s="97"/>
      <c r="B9" s="97"/>
      <c r="C9" s="97"/>
      <c r="D9" s="24"/>
      <c r="E9" s="24"/>
      <c r="F9" s="24"/>
      <c r="G9" s="24"/>
      <c r="H9" s="24"/>
      <c r="I9" s="24"/>
      <c r="J9" s="24"/>
      <c r="K9" s="24"/>
      <c r="L9" s="24"/>
      <c r="M9" s="24"/>
      <c r="N9" s="24"/>
    </row>
    <row r="10" s="1" customFormat="1" ht="30" customHeight="1" spans="1:14">
      <c r="A10" s="13" t="s">
        <v>57</v>
      </c>
      <c r="B10" s="98"/>
      <c r="C10" s="98"/>
      <c r="D10" s="24"/>
      <c r="E10" s="24"/>
      <c r="F10" s="24"/>
      <c r="G10" s="24"/>
      <c r="H10" s="24"/>
      <c r="I10" s="24"/>
      <c r="J10" s="24"/>
      <c r="K10" s="24"/>
      <c r="L10" s="24"/>
      <c r="M10" s="24"/>
      <c r="N10" s="24"/>
    </row>
    <row r="11" s="1" customFormat="1" ht="24" customHeight="1" spans="1:14">
      <c r="A11" s="44" t="s">
        <v>412</v>
      </c>
      <c r="B11" s="44"/>
      <c r="C11" s="44"/>
      <c r="D11" s="44"/>
      <c r="E11" s="44"/>
      <c r="F11" s="44"/>
      <c r="G11" s="44"/>
      <c r="H11" s="44"/>
      <c r="I11" s="44"/>
      <c r="J11" s="44"/>
      <c r="K11" s="44"/>
      <c r="L11" s="44"/>
      <c r="M11" s="44"/>
      <c r="N11" s="44"/>
    </row>
  </sheetData>
  <mergeCells count="14">
    <mergeCell ref="A2:N2"/>
    <mergeCell ref="A3:H3"/>
    <mergeCell ref="D4:N4"/>
    <mergeCell ref="I5:N5"/>
    <mergeCell ref="A10:C10"/>
    <mergeCell ref="A11:N11"/>
    <mergeCell ref="A4:A6"/>
    <mergeCell ref="B4:B6"/>
    <mergeCell ref="C4:C6"/>
    <mergeCell ref="D5:D6"/>
    <mergeCell ref="E5:E6"/>
    <mergeCell ref="F5:F6"/>
    <mergeCell ref="G5:G6"/>
    <mergeCell ref="H5:H6"/>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M11"/>
  <sheetViews>
    <sheetView showZeros="0" workbookViewId="0">
      <pane ySplit="1" topLeftCell="A2" activePane="bottomLeft" state="frozen"/>
      <selection/>
      <selection pane="bottomLeft" activeCell="A1" sqref="$A1:$XFD1048576"/>
    </sheetView>
  </sheetViews>
  <sheetFormatPr defaultColWidth="11.425" defaultRowHeight="14.25" customHeight="1"/>
  <cols>
    <col min="1" max="1" width="47.1416666666667" style="1" customWidth="1"/>
    <col min="2" max="13" width="8.3" style="1" customWidth="1"/>
    <col min="14" max="16384" width="11.425" style="1"/>
  </cols>
  <sheetData>
    <row r="1" s="1" customFormat="1" ht="13.5" customHeight="1" spans="1:13">
      <c r="A1" s="71"/>
      <c r="B1" s="71"/>
      <c r="C1" s="71"/>
      <c r="D1" s="72"/>
      <c r="E1" s="72"/>
      <c r="F1" s="72"/>
      <c r="G1" s="72"/>
      <c r="H1" s="72"/>
      <c r="I1" s="72"/>
      <c r="J1" s="72"/>
      <c r="K1" s="72"/>
      <c r="L1" s="72"/>
      <c r="M1" s="90" t="s">
        <v>439</v>
      </c>
    </row>
    <row r="2" s="1" customFormat="1" ht="27.75" customHeight="1" spans="1:13">
      <c r="A2" s="73" t="str">
        <f>"2025"&amp;"年县对下转移支付预算表"</f>
        <v>2025年县对下转移支付预算表</v>
      </c>
      <c r="B2" s="6"/>
      <c r="C2" s="6"/>
      <c r="D2" s="64"/>
      <c r="E2" s="64"/>
      <c r="F2" s="64"/>
      <c r="G2" s="64"/>
      <c r="H2" s="64"/>
      <c r="I2" s="64"/>
      <c r="J2" s="64"/>
      <c r="K2" s="64"/>
      <c r="L2" s="64"/>
      <c r="M2" s="6"/>
    </row>
    <row r="3" s="1" customFormat="1" customHeight="1" spans="1:13">
      <c r="A3" s="74" t="s">
        <v>1</v>
      </c>
      <c r="B3" s="75"/>
      <c r="C3" s="75"/>
      <c r="D3" s="10"/>
      <c r="E3" s="10"/>
      <c r="F3" s="10"/>
      <c r="G3" s="10"/>
      <c r="H3" s="10"/>
      <c r="I3" s="10"/>
      <c r="J3" s="10"/>
      <c r="K3" s="10"/>
      <c r="L3" s="10"/>
      <c r="M3" s="91"/>
    </row>
    <row r="4" s="1" customFormat="1" ht="18" customHeight="1" spans="1:13">
      <c r="A4" s="76" t="str">
        <f>"单位名称："&amp;"陇川县统计局"</f>
        <v>单位名称：陇川县统计局</v>
      </c>
      <c r="B4" s="77"/>
      <c r="C4" s="77"/>
      <c r="D4" s="10"/>
      <c r="E4" s="10"/>
      <c r="F4" s="10"/>
      <c r="G4" s="10"/>
      <c r="H4" s="10"/>
      <c r="I4" s="10"/>
      <c r="J4" s="10"/>
      <c r="K4" s="10"/>
      <c r="L4" s="10"/>
      <c r="M4" s="92"/>
    </row>
    <row r="5" s="1" customFormat="1" ht="19.5" customHeight="1" spans="1:13">
      <c r="A5" s="78" t="s">
        <v>440</v>
      </c>
      <c r="B5" s="13" t="s">
        <v>203</v>
      </c>
      <c r="C5" s="14"/>
      <c r="D5" s="79"/>
      <c r="E5" s="80" t="s">
        <v>441</v>
      </c>
      <c r="F5" s="80"/>
      <c r="G5" s="80"/>
      <c r="H5" s="80"/>
      <c r="I5" s="80"/>
      <c r="J5" s="80"/>
      <c r="K5" s="80"/>
      <c r="L5" s="80"/>
      <c r="M5" s="15"/>
    </row>
    <row r="6" s="1" customFormat="1" ht="40.5" customHeight="1" spans="1:13">
      <c r="A6" s="81"/>
      <c r="B6" s="82" t="s">
        <v>57</v>
      </c>
      <c r="C6" s="12" t="s">
        <v>61</v>
      </c>
      <c r="D6" s="83" t="s">
        <v>442</v>
      </c>
      <c r="E6" s="83" t="s">
        <v>443</v>
      </c>
      <c r="F6" s="83" t="s">
        <v>444</v>
      </c>
      <c r="G6" s="83" t="s">
        <v>445</v>
      </c>
      <c r="H6" s="83" t="s">
        <v>446</v>
      </c>
      <c r="I6" s="83" t="s">
        <v>447</v>
      </c>
      <c r="J6" s="83" t="s">
        <v>448</v>
      </c>
      <c r="K6" s="83" t="s">
        <v>449</v>
      </c>
      <c r="L6" s="83" t="s">
        <v>450</v>
      </c>
      <c r="M6" s="35" t="s">
        <v>451</v>
      </c>
    </row>
    <row r="7" s="1" customFormat="1" ht="19.5" customHeight="1" spans="1:13">
      <c r="A7" s="37">
        <v>1</v>
      </c>
      <c r="B7" s="37">
        <v>2</v>
      </c>
      <c r="C7" s="84">
        <v>3</v>
      </c>
      <c r="D7" s="85">
        <v>4</v>
      </c>
      <c r="E7" s="84">
        <v>5</v>
      </c>
      <c r="F7" s="85">
        <v>6</v>
      </c>
      <c r="G7" s="84">
        <v>7</v>
      </c>
      <c r="H7" s="84">
        <v>8</v>
      </c>
      <c r="I7" s="84">
        <v>9</v>
      </c>
      <c r="J7" s="84">
        <v>10</v>
      </c>
      <c r="K7" s="84">
        <v>11</v>
      </c>
      <c r="L7" s="84">
        <v>12</v>
      </c>
      <c r="M7" s="93">
        <v>13</v>
      </c>
    </row>
    <row r="8" s="1" customFormat="1" ht="19.5" customHeight="1" spans="1:13">
      <c r="A8" s="38"/>
      <c r="B8" s="86"/>
      <c r="C8" s="86"/>
      <c r="D8" s="87"/>
      <c r="E8" s="88"/>
      <c r="F8" s="88"/>
      <c r="G8" s="88"/>
      <c r="H8" s="88"/>
      <c r="I8" s="88"/>
      <c r="J8" s="88"/>
      <c r="K8" s="88"/>
      <c r="L8" s="88"/>
      <c r="M8" s="94"/>
    </row>
    <row r="9" s="1" customFormat="1" ht="19.5" customHeight="1" spans="1:13">
      <c r="A9" s="38"/>
      <c r="B9" s="86"/>
      <c r="C9" s="86"/>
      <c r="D9" s="87"/>
      <c r="E9" s="89"/>
      <c r="F9" s="89"/>
      <c r="G9" s="89"/>
      <c r="H9" s="89"/>
      <c r="I9" s="89"/>
      <c r="J9" s="89"/>
      <c r="K9" s="89"/>
      <c r="L9" s="89"/>
      <c r="M9" s="25"/>
    </row>
    <row r="10" s="1" customFormat="1" ht="19.5" customHeight="1" spans="1:13">
      <c r="A10" s="58" t="s">
        <v>57</v>
      </c>
      <c r="B10" s="86"/>
      <c r="C10" s="86"/>
      <c r="D10" s="87"/>
      <c r="E10" s="88"/>
      <c r="F10" s="88"/>
      <c r="G10" s="88"/>
      <c r="H10" s="88"/>
      <c r="I10" s="88"/>
      <c r="J10" s="88"/>
      <c r="K10" s="88"/>
      <c r="L10" s="88"/>
      <c r="M10" s="94"/>
    </row>
    <row r="11" s="1" customFormat="1" customHeight="1" spans="1:13">
      <c r="A11" s="44" t="s">
        <v>412</v>
      </c>
      <c r="B11" s="44"/>
      <c r="C11" s="44"/>
      <c r="D11" s="44"/>
      <c r="E11" s="44"/>
      <c r="F11" s="44"/>
      <c r="G11" s="44"/>
      <c r="H11" s="44"/>
      <c r="I11" s="44"/>
      <c r="J11" s="44"/>
      <c r="K11" s="44"/>
      <c r="L11" s="44"/>
      <c r="M11" s="44"/>
    </row>
  </sheetData>
  <mergeCells count="7">
    <mergeCell ref="A2:M2"/>
    <mergeCell ref="A3:M3"/>
    <mergeCell ref="A4:M4"/>
    <mergeCell ref="B5:D5"/>
    <mergeCell ref="E5:M5"/>
    <mergeCell ref="A11:M11"/>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M8"/>
  <sheetViews>
    <sheetView showZeros="0" workbookViewId="0">
      <pane ySplit="1" topLeftCell="A2" activePane="bottomLeft" state="frozen"/>
      <selection/>
      <selection pane="bottomLeft" activeCell="I18" sqref="I18"/>
    </sheetView>
  </sheetViews>
  <sheetFormatPr defaultColWidth="11.425" defaultRowHeight="12" customHeight="1" outlineLevelRow="7"/>
  <cols>
    <col min="1" max="10" width="15.25" style="1" customWidth="1"/>
    <col min="11" max="16384" width="11.425" style="1"/>
  </cols>
  <sheetData>
    <row r="1" s="1" customFormat="1" customHeight="1" spans="10:10">
      <c r="J1" s="70" t="s">
        <v>452</v>
      </c>
    </row>
    <row r="2" s="1" customFormat="1" ht="28.5" customHeight="1" spans="1:10">
      <c r="A2" s="63" t="str">
        <f>"2025"&amp;"年县对下转移支付绩效目标表"</f>
        <v>2025年县对下转移支付绩效目标表</v>
      </c>
      <c r="B2" s="6"/>
      <c r="C2" s="6"/>
      <c r="D2" s="6"/>
      <c r="E2" s="6"/>
      <c r="F2" s="64"/>
      <c r="G2" s="6"/>
      <c r="H2" s="64"/>
      <c r="I2" s="64"/>
      <c r="J2" s="6"/>
    </row>
    <row r="3" s="1" customFormat="1" ht="17.25" customHeight="1" spans="1:8">
      <c r="A3" s="7" t="str">
        <f>"单位名称："&amp;"陇川县统计局"</f>
        <v>单位名称：陇川县统计局</v>
      </c>
      <c r="B3" s="65"/>
      <c r="C3" s="65"/>
      <c r="D3" s="65"/>
      <c r="E3" s="65"/>
      <c r="F3" s="66"/>
      <c r="G3" s="65"/>
      <c r="H3" s="66"/>
    </row>
    <row r="4" s="1" customFormat="1" ht="44.25" customHeight="1" spans="1:10">
      <c r="A4" s="36" t="s">
        <v>313</v>
      </c>
      <c r="B4" s="36" t="s">
        <v>314</v>
      </c>
      <c r="C4" s="36" t="s">
        <v>315</v>
      </c>
      <c r="D4" s="36" t="s">
        <v>316</v>
      </c>
      <c r="E4" s="36" t="s">
        <v>317</v>
      </c>
      <c r="F4" s="67" t="s">
        <v>318</v>
      </c>
      <c r="G4" s="36" t="s">
        <v>319</v>
      </c>
      <c r="H4" s="67" t="s">
        <v>320</v>
      </c>
      <c r="I4" s="67" t="s">
        <v>321</v>
      </c>
      <c r="J4" s="36" t="s">
        <v>322</v>
      </c>
    </row>
    <row r="5" s="1" customFormat="1" ht="14.25" customHeight="1" spans="1:10">
      <c r="A5" s="36">
        <v>1</v>
      </c>
      <c r="B5" s="36">
        <v>2</v>
      </c>
      <c r="C5" s="36">
        <v>3</v>
      </c>
      <c r="D5" s="36">
        <v>4</v>
      </c>
      <c r="E5" s="36">
        <v>5</v>
      </c>
      <c r="F5" s="67">
        <v>6</v>
      </c>
      <c r="G5" s="36">
        <v>7</v>
      </c>
      <c r="H5" s="67">
        <v>8</v>
      </c>
      <c r="I5" s="67">
        <v>9</v>
      </c>
      <c r="J5" s="36">
        <v>10</v>
      </c>
    </row>
    <row r="6" s="1" customFormat="1" ht="29.7" customHeight="1" spans="1:10">
      <c r="A6" s="38"/>
      <c r="B6" s="56"/>
      <c r="C6" s="56"/>
      <c r="D6" s="56"/>
      <c r="E6" s="68"/>
      <c r="F6" s="69"/>
      <c r="G6" s="68"/>
      <c r="H6" s="69"/>
      <c r="I6" s="69"/>
      <c r="J6" s="68"/>
    </row>
    <row r="7" s="1" customFormat="1" ht="29.7" customHeight="1" spans="1:10">
      <c r="A7" s="38"/>
      <c r="B7" s="23" t="s">
        <v>453</v>
      </c>
      <c r="C7" s="23" t="s">
        <v>453</v>
      </c>
      <c r="D7" s="23" t="s">
        <v>453</v>
      </c>
      <c r="E7" s="38" t="s">
        <v>453</v>
      </c>
      <c r="F7" s="23" t="s">
        <v>453</v>
      </c>
      <c r="G7" s="38" t="s">
        <v>453</v>
      </c>
      <c r="H7" s="23" t="s">
        <v>453</v>
      </c>
      <c r="I7" s="23" t="s">
        <v>453</v>
      </c>
      <c r="J7" s="38" t="s">
        <v>453</v>
      </c>
    </row>
    <row r="8" s="1" customFormat="1" ht="24" customHeight="1" spans="1:13">
      <c r="A8" s="44" t="s">
        <v>412</v>
      </c>
      <c r="B8" s="44"/>
      <c r="C8" s="44"/>
      <c r="D8" s="44"/>
      <c r="E8" s="44"/>
      <c r="F8" s="44"/>
      <c r="G8" s="44"/>
      <c r="H8" s="44"/>
      <c r="I8" s="44"/>
      <c r="J8" s="44"/>
      <c r="K8" s="62"/>
      <c r="L8" s="62"/>
      <c r="M8" s="62"/>
    </row>
  </sheetData>
  <mergeCells count="3">
    <mergeCell ref="A2:J2"/>
    <mergeCell ref="A3:H3"/>
    <mergeCell ref="A8:J8"/>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pane ySplit="1" topLeftCell="A2" activePane="bottomLeft" state="frozen"/>
      <selection/>
      <selection pane="bottomLeft" activeCell="A1" sqref="$A1:$XFD1048576"/>
    </sheetView>
  </sheetViews>
  <sheetFormatPr defaultColWidth="11.425" defaultRowHeight="12" customHeight="1"/>
  <cols>
    <col min="1" max="8" width="21.1416666666667" style="1" customWidth="1"/>
    <col min="9" max="16384" width="11.425" style="1"/>
  </cols>
  <sheetData>
    <row r="1" s="1" customFormat="1" ht="14.25" customHeight="1" spans="1:8">
      <c r="A1" s="2"/>
      <c r="B1" s="2"/>
      <c r="C1" s="2"/>
      <c r="D1" s="2"/>
      <c r="E1" s="2"/>
      <c r="F1" s="2"/>
      <c r="G1" s="2"/>
      <c r="H1" s="49" t="s">
        <v>454</v>
      </c>
    </row>
    <row r="2" s="1" customFormat="1" ht="28.5" customHeight="1" spans="1:8">
      <c r="A2" s="50" t="str">
        <f>"2025"&amp;"年新增资产配置表"</f>
        <v>2025年新增资产配置表</v>
      </c>
      <c r="B2" s="31"/>
      <c r="C2" s="31"/>
      <c r="D2" s="31"/>
      <c r="E2" s="31"/>
      <c r="F2" s="31"/>
      <c r="G2" s="31"/>
      <c r="H2" s="31"/>
    </row>
    <row r="3" s="1" customFormat="1" ht="13.5" customHeight="1" spans="1:8">
      <c r="A3" s="51" t="str">
        <f>"单位名称："&amp;"陇川县统计局"</f>
        <v>单位名称：陇川县统计局</v>
      </c>
      <c r="B3" s="33"/>
      <c r="C3" s="52"/>
      <c r="D3" s="2"/>
      <c r="E3" s="2"/>
      <c r="F3" s="2"/>
      <c r="G3" s="2"/>
      <c r="H3" s="2"/>
    </row>
    <row r="4" s="1" customFormat="1" ht="18" customHeight="1" spans="1:8">
      <c r="A4" s="12" t="s">
        <v>196</v>
      </c>
      <c r="B4" s="12" t="s">
        <v>455</v>
      </c>
      <c r="C4" s="12" t="s">
        <v>456</v>
      </c>
      <c r="D4" s="12" t="s">
        <v>457</v>
      </c>
      <c r="E4" s="12" t="s">
        <v>458</v>
      </c>
      <c r="F4" s="53" t="s">
        <v>459</v>
      </c>
      <c r="G4" s="54"/>
      <c r="H4" s="55"/>
    </row>
    <row r="5" s="1" customFormat="1" ht="18" customHeight="1" spans="1:8">
      <c r="A5" s="19"/>
      <c r="B5" s="19"/>
      <c r="C5" s="19"/>
      <c r="D5" s="19"/>
      <c r="E5" s="19"/>
      <c r="F5" s="36" t="s">
        <v>418</v>
      </c>
      <c r="G5" s="36" t="s">
        <v>460</v>
      </c>
      <c r="H5" s="36" t="s">
        <v>461</v>
      </c>
    </row>
    <row r="6" s="1" customFormat="1" ht="21" customHeight="1" spans="1:8">
      <c r="A6" s="36">
        <v>1</v>
      </c>
      <c r="B6" s="36">
        <v>2</v>
      </c>
      <c r="C6" s="36">
        <v>3</v>
      </c>
      <c r="D6" s="36">
        <v>4</v>
      </c>
      <c r="E6" s="36">
        <v>5</v>
      </c>
      <c r="F6" s="36">
        <v>6</v>
      </c>
      <c r="G6" s="36">
        <v>7</v>
      </c>
      <c r="H6" s="36">
        <v>8</v>
      </c>
    </row>
    <row r="7" s="1" customFormat="1" ht="33" customHeight="1" spans="1:8">
      <c r="A7" s="56"/>
      <c r="B7" s="56"/>
      <c r="C7" s="56"/>
      <c r="D7" s="56"/>
      <c r="E7" s="56"/>
      <c r="F7" s="46"/>
      <c r="G7" s="57"/>
      <c r="H7" s="57"/>
    </row>
    <row r="8" s="1" customFormat="1" ht="24" customHeight="1" spans="1:8">
      <c r="A8" s="58" t="s">
        <v>57</v>
      </c>
      <c r="B8" s="59"/>
      <c r="C8" s="59"/>
      <c r="D8" s="59"/>
      <c r="E8" s="59"/>
      <c r="F8" s="60"/>
      <c r="G8" s="61"/>
      <c r="H8" s="61"/>
    </row>
    <row r="9" s="1" customFormat="1" ht="33" customHeight="1" spans="1:10">
      <c r="A9" s="44" t="s">
        <v>412</v>
      </c>
      <c r="B9" s="44"/>
      <c r="C9" s="44"/>
      <c r="D9" s="44"/>
      <c r="E9" s="44"/>
      <c r="F9" s="44"/>
      <c r="G9" s="44"/>
      <c r="H9" s="44"/>
      <c r="I9" s="62"/>
      <c r="J9" s="62"/>
    </row>
  </sheetData>
  <mergeCells count="10">
    <mergeCell ref="A2:H2"/>
    <mergeCell ref="A3:C3"/>
    <mergeCell ref="F4:H4"/>
    <mergeCell ref="A8:E8"/>
    <mergeCell ref="A9:H9"/>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pane ySplit="1" topLeftCell="A2" activePane="bottomLeft" state="frozen"/>
      <selection/>
      <selection pane="bottomLeft" activeCell="A10" sqref="A10:K10"/>
    </sheetView>
  </sheetViews>
  <sheetFormatPr defaultColWidth="11.425" defaultRowHeight="14.25" customHeight="1"/>
  <cols>
    <col min="1" max="1" width="12.85" style="1" customWidth="1"/>
    <col min="2" max="3" width="29.8166666666667" style="1" customWidth="1"/>
    <col min="4" max="4" width="13.925" style="1" customWidth="1"/>
    <col min="5" max="5" width="22.1416666666667" style="1" customWidth="1"/>
    <col min="6" max="6" width="12.3166666666667" style="1" customWidth="1"/>
    <col min="7" max="7" width="22.1416666666667" style="1" customWidth="1"/>
    <col min="8" max="11" width="19.275" style="1" customWidth="1"/>
    <col min="12" max="16384" width="11.425" style="1"/>
  </cols>
  <sheetData>
    <row r="1" s="1" customFormat="1" ht="13.5" customHeight="1" spans="1:11">
      <c r="A1" s="2"/>
      <c r="B1" s="2"/>
      <c r="C1" s="2"/>
      <c r="D1" s="3"/>
      <c r="E1" s="3"/>
      <c r="F1" s="3"/>
      <c r="G1" s="3"/>
      <c r="H1" s="4"/>
      <c r="I1" s="4"/>
      <c r="J1" s="4"/>
      <c r="K1" s="5" t="s">
        <v>462</v>
      </c>
    </row>
    <row r="2" s="1" customFormat="1" ht="27.75" customHeight="1" spans="1:11">
      <c r="A2" s="31" t="str">
        <f>"2025"&amp;"年上级转移支付补助项目支出预算表"</f>
        <v>2025年上级转移支付补助项目支出预算表</v>
      </c>
      <c r="B2" s="31"/>
      <c r="C2" s="31"/>
      <c r="D2" s="31"/>
      <c r="E2" s="31"/>
      <c r="F2" s="31"/>
      <c r="G2" s="31"/>
      <c r="H2" s="31"/>
      <c r="I2" s="31"/>
      <c r="J2" s="31"/>
      <c r="K2" s="31"/>
    </row>
    <row r="3" s="1" customFormat="1" ht="13.5" customHeight="1" spans="1:11">
      <c r="A3" s="32" t="str">
        <f>"单位名称："&amp;"陇川县统计局"</f>
        <v>单位名称：陇川县统计局</v>
      </c>
      <c r="B3" s="33"/>
      <c r="C3" s="33"/>
      <c r="D3" s="33"/>
      <c r="E3" s="33"/>
      <c r="F3" s="33"/>
      <c r="G3" s="33"/>
      <c r="H3" s="34"/>
      <c r="I3" s="34"/>
      <c r="J3" s="34"/>
      <c r="K3" s="45" t="s">
        <v>54</v>
      </c>
    </row>
    <row r="4" s="1" customFormat="1" ht="21.75" customHeight="1" spans="1:11">
      <c r="A4" s="35" t="s">
        <v>269</v>
      </c>
      <c r="B4" s="35" t="s">
        <v>198</v>
      </c>
      <c r="C4" s="35" t="s">
        <v>270</v>
      </c>
      <c r="D4" s="36" t="s">
        <v>199</v>
      </c>
      <c r="E4" s="36" t="s">
        <v>200</v>
      </c>
      <c r="F4" s="36" t="s">
        <v>271</v>
      </c>
      <c r="G4" s="36" t="s">
        <v>272</v>
      </c>
      <c r="H4" s="37" t="s">
        <v>57</v>
      </c>
      <c r="I4" s="37" t="s">
        <v>463</v>
      </c>
      <c r="J4" s="37"/>
      <c r="K4" s="37"/>
    </row>
    <row r="5" s="1" customFormat="1" ht="21.75" customHeight="1" spans="1:11">
      <c r="A5" s="35"/>
      <c r="B5" s="35"/>
      <c r="C5" s="35"/>
      <c r="D5" s="36"/>
      <c r="E5" s="36"/>
      <c r="F5" s="36"/>
      <c r="G5" s="36"/>
      <c r="H5" s="37"/>
      <c r="I5" s="36" t="s">
        <v>61</v>
      </c>
      <c r="J5" s="36" t="s">
        <v>62</v>
      </c>
      <c r="K5" s="36" t="s">
        <v>63</v>
      </c>
    </row>
    <row r="6" s="1" customFormat="1" ht="40.5" customHeight="1" spans="1:11">
      <c r="A6" s="35"/>
      <c r="B6" s="35"/>
      <c r="C6" s="35"/>
      <c r="D6" s="36"/>
      <c r="E6" s="36"/>
      <c r="F6" s="36"/>
      <c r="G6" s="36"/>
      <c r="H6" s="37"/>
      <c r="I6" s="36"/>
      <c r="J6" s="36"/>
      <c r="K6" s="36"/>
    </row>
    <row r="7" s="1" customFormat="1" ht="15" customHeight="1" spans="1:11">
      <c r="A7" s="20">
        <v>1</v>
      </c>
      <c r="B7" s="20">
        <v>2</v>
      </c>
      <c r="C7" s="20">
        <v>3</v>
      </c>
      <c r="D7" s="20">
        <v>4</v>
      </c>
      <c r="E7" s="20">
        <v>5</v>
      </c>
      <c r="F7" s="20">
        <v>6</v>
      </c>
      <c r="G7" s="20">
        <v>7</v>
      </c>
      <c r="H7" s="20">
        <v>8</v>
      </c>
      <c r="I7" s="20">
        <v>9</v>
      </c>
      <c r="J7" s="21">
        <v>10</v>
      </c>
      <c r="K7" s="21">
        <v>11</v>
      </c>
    </row>
    <row r="8" s="1" customFormat="1" ht="52.5" customHeight="1" spans="1:11">
      <c r="A8" s="38"/>
      <c r="B8" s="23"/>
      <c r="C8" s="38"/>
      <c r="D8" s="38"/>
      <c r="E8" s="38"/>
      <c r="F8" s="38"/>
      <c r="G8" s="38"/>
      <c r="H8" s="24"/>
      <c r="I8" s="24"/>
      <c r="J8" s="24"/>
      <c r="K8" s="46"/>
    </row>
    <row r="9" s="1" customFormat="1" ht="52.5" customHeight="1" spans="1:11">
      <c r="A9" s="39"/>
      <c r="B9" s="39"/>
      <c r="C9" s="39"/>
      <c r="D9" s="39"/>
      <c r="E9" s="39"/>
      <c r="F9" s="39"/>
      <c r="G9" s="39"/>
      <c r="H9" s="40"/>
      <c r="I9" s="40"/>
      <c r="J9" s="40"/>
      <c r="K9" s="47"/>
    </row>
    <row r="10" s="1" customFormat="1" ht="30" customHeight="1" spans="1:11">
      <c r="A10" s="41" t="s">
        <v>411</v>
      </c>
      <c r="B10" s="42"/>
      <c r="C10" s="42"/>
      <c r="D10" s="42"/>
      <c r="E10" s="42"/>
      <c r="F10" s="42"/>
      <c r="G10" s="42"/>
      <c r="H10" s="43"/>
      <c r="I10" s="43"/>
      <c r="J10" s="43"/>
      <c r="K10" s="48"/>
    </row>
    <row r="11" s="1" customFormat="1" ht="34" customHeight="1" spans="1:11">
      <c r="A11" s="44" t="s">
        <v>412</v>
      </c>
      <c r="B11" s="44"/>
      <c r="C11" s="44"/>
      <c r="D11" s="44"/>
      <c r="E11" s="44"/>
      <c r="F11" s="44"/>
      <c r="G11" s="44"/>
      <c r="H11" s="44"/>
      <c r="I11" s="44"/>
      <c r="J11" s="44"/>
      <c r="K11" s="44"/>
    </row>
  </sheetData>
  <mergeCells count="16">
    <mergeCell ref="A2:K2"/>
    <mergeCell ref="A3:G3"/>
    <mergeCell ref="I4:K4"/>
    <mergeCell ref="A10:G10"/>
    <mergeCell ref="A11:K11"/>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7"/>
  <sheetViews>
    <sheetView showZeros="0" tabSelected="1" workbookViewId="0">
      <pane ySplit="1" topLeftCell="A2" activePane="bottomLeft" state="frozen"/>
      <selection/>
      <selection pane="bottomLeft" activeCell="C11" sqref="C11"/>
    </sheetView>
  </sheetViews>
  <sheetFormatPr defaultColWidth="11.425" defaultRowHeight="14.25" customHeight="1" outlineLevelCol="6"/>
  <cols>
    <col min="1" max="4" width="25.0666666666667" style="1" customWidth="1"/>
    <col min="5" max="7" width="26.3166666666667" style="1" customWidth="1"/>
    <col min="8" max="16384" width="11.425" style="1"/>
  </cols>
  <sheetData>
    <row r="1" s="1" customFormat="1" ht="13.5" customHeight="1" spans="1:7">
      <c r="A1" s="2"/>
      <c r="B1" s="2"/>
      <c r="C1" s="2"/>
      <c r="D1" s="3"/>
      <c r="E1" s="4"/>
      <c r="F1" s="4"/>
      <c r="G1" s="5" t="s">
        <v>464</v>
      </c>
    </row>
    <row r="2" s="1" customFormat="1" ht="27.75" customHeight="1" spans="1:7">
      <c r="A2" s="6" t="str">
        <f>"2025"&amp;"年部门项目支出中期规划预算表"</f>
        <v>2025年部门项目支出中期规划预算表</v>
      </c>
      <c r="B2" s="6"/>
      <c r="C2" s="6"/>
      <c r="D2" s="6"/>
      <c r="E2" s="6"/>
      <c r="F2" s="6"/>
      <c r="G2" s="6"/>
    </row>
    <row r="3" s="1" customFormat="1" ht="13.5" customHeight="1" spans="1:7">
      <c r="A3" s="7" t="str">
        <f>"单位名称："&amp;"陇川县统计局"</f>
        <v>单位名称：陇川县统计局</v>
      </c>
      <c r="B3" s="8"/>
      <c r="C3" s="8"/>
      <c r="D3" s="8"/>
      <c r="E3" s="9"/>
      <c r="F3" s="9"/>
      <c r="G3" s="10" t="s">
        <v>54</v>
      </c>
    </row>
    <row r="4" s="1" customFormat="1" ht="21.75" customHeight="1" spans="1:7">
      <c r="A4" s="11" t="s">
        <v>270</v>
      </c>
      <c r="B4" s="11" t="s">
        <v>269</v>
      </c>
      <c r="C4" s="11" t="s">
        <v>198</v>
      </c>
      <c r="D4" s="12" t="s">
        <v>465</v>
      </c>
      <c r="E4" s="13" t="s">
        <v>61</v>
      </c>
      <c r="F4" s="14"/>
      <c r="G4" s="15"/>
    </row>
    <row r="5" s="1" customFormat="1" ht="21.75" customHeight="1" spans="1:7">
      <c r="A5" s="16"/>
      <c r="B5" s="16"/>
      <c r="C5" s="16"/>
      <c r="D5" s="17"/>
      <c r="E5" s="12" t="str">
        <f>"2025"&amp;"年"</f>
        <v>2025年</v>
      </c>
      <c r="F5" s="12" t="str">
        <f>"2025"+1&amp;"年"</f>
        <v>2026年</v>
      </c>
      <c r="G5" s="12" t="str">
        <f>"2025"+2&amp;"年"</f>
        <v>2027年</v>
      </c>
    </row>
    <row r="6" s="1" customFormat="1" ht="40.5" customHeight="1" spans="1:7">
      <c r="A6" s="18"/>
      <c r="B6" s="18"/>
      <c r="C6" s="18"/>
      <c r="D6" s="19"/>
      <c r="E6" s="19"/>
      <c r="F6" s="19"/>
      <c r="G6" s="19"/>
    </row>
    <row r="7" s="1" customFormat="1" ht="15" customHeight="1" spans="1:7">
      <c r="A7" s="20">
        <v>1</v>
      </c>
      <c r="B7" s="20">
        <v>2</v>
      </c>
      <c r="C7" s="20">
        <v>3</v>
      </c>
      <c r="D7" s="21">
        <v>4</v>
      </c>
      <c r="E7" s="20">
        <v>5</v>
      </c>
      <c r="F7" s="20">
        <v>6</v>
      </c>
      <c r="G7" s="20">
        <v>7</v>
      </c>
    </row>
    <row r="8" s="1" customFormat="1" ht="52.5" customHeight="1" spans="1:7">
      <c r="A8" s="22" t="s">
        <v>73</v>
      </c>
      <c r="B8" s="23"/>
      <c r="C8" s="23"/>
      <c r="D8" s="23"/>
      <c r="E8" s="24">
        <v>1014200</v>
      </c>
      <c r="F8" s="24">
        <v>720800</v>
      </c>
      <c r="G8" s="24">
        <v>570800</v>
      </c>
    </row>
    <row r="9" s="1" customFormat="1" ht="52.5" customHeight="1" spans="1:7">
      <c r="A9" s="25"/>
      <c r="B9" s="23" t="s">
        <v>466</v>
      </c>
      <c r="C9" s="23" t="s">
        <v>293</v>
      </c>
      <c r="D9" s="23" t="s">
        <v>467</v>
      </c>
      <c r="E9" s="24">
        <v>364200</v>
      </c>
      <c r="F9" s="24">
        <v>370800</v>
      </c>
      <c r="G9" s="24">
        <v>370800</v>
      </c>
    </row>
    <row r="10" s="1" customFormat="1" ht="52.5" customHeight="1" spans="1:7">
      <c r="A10" s="26"/>
      <c r="B10" s="23" t="s">
        <v>466</v>
      </c>
      <c r="C10" s="23" t="s">
        <v>308</v>
      </c>
      <c r="D10" s="23" t="s">
        <v>467</v>
      </c>
      <c r="E10" s="24">
        <v>150000</v>
      </c>
      <c r="F10" s="24">
        <v>150000</v>
      </c>
      <c r="G10" s="24">
        <v>150000</v>
      </c>
    </row>
    <row r="11" s="1" customFormat="1" ht="52.5" customHeight="1" spans="1:7">
      <c r="A11" s="26"/>
      <c r="B11" s="23" t="s">
        <v>466</v>
      </c>
      <c r="C11" s="27" t="s">
        <v>289</v>
      </c>
      <c r="D11" s="23" t="s">
        <v>467</v>
      </c>
      <c r="E11" s="24">
        <v>50000</v>
      </c>
      <c r="F11" s="24">
        <v>50000</v>
      </c>
      <c r="G11" s="24">
        <v>50000</v>
      </c>
    </row>
    <row r="12" s="1" customFormat="1" ht="52.5" customHeight="1" spans="1:7">
      <c r="A12" s="26"/>
      <c r="B12" s="23" t="s">
        <v>466</v>
      </c>
      <c r="C12" s="23" t="s">
        <v>306</v>
      </c>
      <c r="D12" s="23" t="s">
        <v>467</v>
      </c>
      <c r="E12" s="24">
        <v>350000</v>
      </c>
      <c r="F12" s="24"/>
      <c r="G12" s="24"/>
    </row>
    <row r="13" s="1" customFormat="1" ht="52.5" customHeight="1" spans="1:7">
      <c r="A13" s="26"/>
      <c r="B13" s="23" t="s">
        <v>466</v>
      </c>
      <c r="C13" s="23" t="s">
        <v>275</v>
      </c>
      <c r="D13" s="23" t="s">
        <v>467</v>
      </c>
      <c r="E13" s="24">
        <v>100000</v>
      </c>
      <c r="F13" s="24"/>
      <c r="G13" s="24"/>
    </row>
    <row r="14" s="1" customFormat="1" ht="52.5" customHeight="1" spans="1:7">
      <c r="A14" s="26"/>
      <c r="B14" s="23" t="s">
        <v>468</v>
      </c>
      <c r="C14" s="23" t="s">
        <v>302</v>
      </c>
      <c r="D14" s="23" t="s">
        <v>467</v>
      </c>
      <c r="E14" s="24"/>
      <c r="F14" s="24">
        <v>50000</v>
      </c>
      <c r="G14" s="24"/>
    </row>
    <row r="15" s="1" customFormat="1" ht="52.5" customHeight="1" spans="1:7">
      <c r="A15" s="26"/>
      <c r="B15" s="23" t="s">
        <v>468</v>
      </c>
      <c r="C15" s="23" t="s">
        <v>304</v>
      </c>
      <c r="D15" s="23" t="s">
        <v>467</v>
      </c>
      <c r="E15" s="24"/>
      <c r="F15" s="24">
        <v>40000</v>
      </c>
      <c r="G15" s="24"/>
    </row>
    <row r="16" s="1" customFormat="1" ht="52.5" customHeight="1" spans="1:7">
      <c r="A16" s="26"/>
      <c r="B16" s="23" t="s">
        <v>468</v>
      </c>
      <c r="C16" s="23" t="s">
        <v>299</v>
      </c>
      <c r="D16" s="23" t="s">
        <v>467</v>
      </c>
      <c r="E16" s="24"/>
      <c r="F16" s="24">
        <v>60000</v>
      </c>
      <c r="G16" s="24"/>
    </row>
    <row r="17" s="1" customFormat="1" ht="30" customHeight="1" spans="1:7">
      <c r="A17" s="28" t="s">
        <v>57</v>
      </c>
      <c r="B17" s="29"/>
      <c r="C17" s="29"/>
      <c r="D17" s="30"/>
      <c r="E17" s="24">
        <v>1014200</v>
      </c>
      <c r="F17" s="24">
        <v>720800</v>
      </c>
      <c r="G17" s="24">
        <v>570800</v>
      </c>
    </row>
  </sheetData>
  <mergeCells count="11">
    <mergeCell ref="A2:G2"/>
    <mergeCell ref="A3:D3"/>
    <mergeCell ref="E4:G4"/>
    <mergeCell ref="A17:D17"/>
    <mergeCell ref="A4:A6"/>
    <mergeCell ref="B4:B6"/>
    <mergeCell ref="C4:C6"/>
    <mergeCell ref="D4:D6"/>
    <mergeCell ref="E5:E6"/>
    <mergeCell ref="F5:F6"/>
    <mergeCell ref="G5:G6"/>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workbookViewId="0">
      <pane ySplit="1" topLeftCell="A2" activePane="bottomLeft" state="frozen"/>
      <selection/>
      <selection pane="bottomLeft" activeCell="A1" sqref="A1"/>
    </sheetView>
  </sheetViews>
  <sheetFormatPr defaultColWidth="8" defaultRowHeight="14.25" customHeight="1"/>
  <cols>
    <col min="1" max="1" width="21.1416666666667" customWidth="1"/>
    <col min="2" max="2" width="35.275" customWidth="1"/>
    <col min="3" max="19" width="16.175" customWidth="1"/>
  </cols>
  <sheetData>
    <row r="1" customHeight="1" spans="1:19">
      <c r="A1" s="159"/>
      <c r="B1" s="159"/>
      <c r="C1" s="159"/>
      <c r="D1" s="159"/>
      <c r="E1" s="159"/>
      <c r="F1" s="159"/>
      <c r="G1" s="159"/>
      <c r="H1" s="159"/>
      <c r="I1" s="159"/>
      <c r="J1" s="159"/>
      <c r="K1" s="159"/>
      <c r="L1" s="159"/>
      <c r="M1" s="159"/>
      <c r="N1" s="159"/>
      <c r="O1" s="159"/>
      <c r="P1" s="159"/>
      <c r="Q1" s="159"/>
      <c r="R1" s="159"/>
      <c r="S1" s="159"/>
    </row>
    <row r="2" ht="12" customHeight="1" spans="1:18">
      <c r="A2" s="203"/>
      <c r="J2" s="207"/>
      <c r="R2" s="210" t="s">
        <v>52</v>
      </c>
    </row>
    <row r="3" ht="36" customHeight="1" spans="1:19">
      <c r="A3" s="204" t="s">
        <v>53</v>
      </c>
      <c r="B3" s="195"/>
      <c r="C3" s="195"/>
      <c r="D3" s="195"/>
      <c r="E3" s="195"/>
      <c r="F3" s="195"/>
      <c r="G3" s="195"/>
      <c r="H3" s="195"/>
      <c r="I3" s="195"/>
      <c r="J3" s="208"/>
      <c r="K3" s="195"/>
      <c r="L3" s="195"/>
      <c r="M3" s="195"/>
      <c r="N3" s="195"/>
      <c r="O3" s="195"/>
      <c r="P3" s="195"/>
      <c r="Q3" s="195"/>
      <c r="R3" s="195"/>
      <c r="S3" s="195"/>
    </row>
    <row r="4" ht="20.25" customHeight="1" spans="1:19">
      <c r="A4" s="33" t="str">
        <f>"单位名称："&amp;"陇川县统计局"</f>
        <v>单位名称：陇川县统计局</v>
      </c>
      <c r="B4" s="33"/>
      <c r="C4" s="52"/>
      <c r="D4" s="52"/>
      <c r="E4" s="52"/>
      <c r="F4" s="52"/>
      <c r="G4" s="52"/>
      <c r="H4" s="52"/>
      <c r="I4" s="52"/>
      <c r="J4" s="52"/>
      <c r="K4" s="52"/>
      <c r="L4" s="52"/>
      <c r="M4" s="52"/>
      <c r="N4" s="52"/>
      <c r="O4" s="52"/>
      <c r="P4" s="99" t="s">
        <v>54</v>
      </c>
      <c r="Q4" s="99"/>
      <c r="R4" s="1"/>
      <c r="S4" s="1"/>
    </row>
    <row r="5" ht="18.75" customHeight="1" spans="1:19">
      <c r="A5" s="12" t="s">
        <v>55</v>
      </c>
      <c r="B5" s="12" t="s">
        <v>56</v>
      </c>
      <c r="C5" s="12" t="s">
        <v>57</v>
      </c>
      <c r="D5" s="53" t="s">
        <v>58</v>
      </c>
      <c r="E5" s="54"/>
      <c r="F5" s="54"/>
      <c r="G5" s="54"/>
      <c r="H5" s="54"/>
      <c r="I5" s="14"/>
      <c r="J5" s="54"/>
      <c r="K5" s="54"/>
      <c r="L5" s="54"/>
      <c r="M5" s="54"/>
      <c r="N5" s="55"/>
      <c r="O5" s="53" t="s">
        <v>59</v>
      </c>
      <c r="P5" s="54"/>
      <c r="Q5" s="54"/>
      <c r="R5" s="54"/>
      <c r="S5" s="55"/>
    </row>
    <row r="6" ht="18" customHeight="1" spans="1:19">
      <c r="A6" s="17"/>
      <c r="B6" s="17"/>
      <c r="C6" s="17"/>
      <c r="D6" s="17" t="s">
        <v>60</v>
      </c>
      <c r="E6" s="17" t="s">
        <v>61</v>
      </c>
      <c r="F6" s="17" t="s">
        <v>62</v>
      </c>
      <c r="G6" s="17" t="s">
        <v>63</v>
      </c>
      <c r="H6" s="12" t="s">
        <v>64</v>
      </c>
      <c r="I6" s="209" t="s">
        <v>65</v>
      </c>
      <c r="J6" s="209"/>
      <c r="K6" s="209"/>
      <c r="L6" s="209"/>
      <c r="M6" s="209"/>
      <c r="N6" s="209"/>
      <c r="O6" s="12" t="s">
        <v>60</v>
      </c>
      <c r="P6" s="12" t="s">
        <v>61</v>
      </c>
      <c r="Q6" s="12" t="s">
        <v>62</v>
      </c>
      <c r="R6" s="12" t="s">
        <v>63</v>
      </c>
      <c r="S6" s="12" t="s">
        <v>66</v>
      </c>
    </row>
    <row r="7" ht="29.25" customHeight="1" spans="1:19">
      <c r="A7" s="81"/>
      <c r="B7" s="81"/>
      <c r="C7" s="81"/>
      <c r="D7" s="82"/>
      <c r="E7" s="82"/>
      <c r="F7" s="82"/>
      <c r="G7" s="81"/>
      <c r="H7" s="81"/>
      <c r="I7" s="37" t="s">
        <v>60</v>
      </c>
      <c r="J7" s="35" t="s">
        <v>67</v>
      </c>
      <c r="K7" s="35" t="s">
        <v>68</v>
      </c>
      <c r="L7" s="11" t="s">
        <v>69</v>
      </c>
      <c r="M7" s="11" t="s">
        <v>70</v>
      </c>
      <c r="N7" s="11" t="s">
        <v>71</v>
      </c>
      <c r="O7" s="82"/>
      <c r="P7" s="82"/>
      <c r="Q7" s="82"/>
      <c r="R7" s="82"/>
      <c r="S7" s="82"/>
    </row>
    <row r="8" ht="16.5" customHeight="1" spans="1:19">
      <c r="A8" s="37">
        <v>1</v>
      </c>
      <c r="B8" s="37">
        <v>2</v>
      </c>
      <c r="C8" s="37">
        <v>3</v>
      </c>
      <c r="D8" s="37">
        <v>4</v>
      </c>
      <c r="E8" s="37">
        <v>5</v>
      </c>
      <c r="F8" s="37">
        <v>6</v>
      </c>
      <c r="G8" s="37">
        <v>7</v>
      </c>
      <c r="H8" s="37">
        <v>8</v>
      </c>
      <c r="I8" s="37">
        <v>9</v>
      </c>
      <c r="J8" s="37">
        <v>10</v>
      </c>
      <c r="K8" s="37">
        <v>11</v>
      </c>
      <c r="L8" s="37">
        <v>12</v>
      </c>
      <c r="M8" s="37">
        <v>13</v>
      </c>
      <c r="N8" s="37">
        <v>14</v>
      </c>
      <c r="O8" s="37">
        <v>15</v>
      </c>
      <c r="P8" s="37">
        <v>16</v>
      </c>
      <c r="Q8" s="37">
        <v>17</v>
      </c>
      <c r="R8" s="37">
        <v>18</v>
      </c>
      <c r="S8" s="67">
        <v>19</v>
      </c>
    </row>
    <row r="9" ht="31.4" customHeight="1" spans="1:19">
      <c r="A9" s="205" t="s">
        <v>72</v>
      </c>
      <c r="B9" s="205" t="s">
        <v>73</v>
      </c>
      <c r="C9" s="24">
        <v>3833451.96</v>
      </c>
      <c r="D9" s="24">
        <v>3833451.96</v>
      </c>
      <c r="E9" s="24">
        <v>3673451.96</v>
      </c>
      <c r="F9" s="24"/>
      <c r="G9" s="24"/>
      <c r="H9" s="24"/>
      <c r="I9" s="24">
        <v>160000</v>
      </c>
      <c r="J9" s="24"/>
      <c r="K9" s="24"/>
      <c r="L9" s="24"/>
      <c r="M9" s="24"/>
      <c r="N9" s="24">
        <v>160000</v>
      </c>
      <c r="O9" s="24"/>
      <c r="P9" s="24"/>
      <c r="Q9" s="24"/>
      <c r="R9" s="24"/>
      <c r="S9" s="24"/>
    </row>
    <row r="10" ht="16.5" customHeight="1" spans="1:19">
      <c r="A10" s="13" t="s">
        <v>57</v>
      </c>
      <c r="B10" s="206"/>
      <c r="C10" s="193">
        <v>3833451.96</v>
      </c>
      <c r="D10" s="193">
        <v>3833451.96</v>
      </c>
      <c r="E10" s="193">
        <v>3673451.96</v>
      </c>
      <c r="F10" s="193"/>
      <c r="G10" s="193"/>
      <c r="H10" s="193"/>
      <c r="I10" s="193">
        <v>160000</v>
      </c>
      <c r="J10" s="193"/>
      <c r="K10" s="193"/>
      <c r="L10" s="193"/>
      <c r="M10" s="193"/>
      <c r="N10" s="193">
        <v>160000</v>
      </c>
      <c r="O10" s="193"/>
      <c r="P10" s="193"/>
      <c r="Q10" s="193"/>
      <c r="R10" s="193"/>
      <c r="S10" s="193"/>
    </row>
  </sheetData>
  <mergeCells count="21">
    <mergeCell ref="R2:S2"/>
    <mergeCell ref="A3:S3"/>
    <mergeCell ref="A4:G4"/>
    <mergeCell ref="P4:S4"/>
    <mergeCell ref="D5:N5"/>
    <mergeCell ref="O5:S5"/>
    <mergeCell ref="I6:N6"/>
    <mergeCell ref="A10:B10"/>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8"/>
  <sheetViews>
    <sheetView showZeros="0" workbookViewId="0">
      <pane ySplit="1" topLeftCell="A2" activePane="bottomLeft" state="frozen"/>
      <selection/>
      <selection pane="bottomLeft" activeCell="C34" sqref="C34"/>
    </sheetView>
  </sheetViews>
  <sheetFormatPr defaultColWidth="9.14166666666667" defaultRowHeight="14.25" customHeight="1"/>
  <cols>
    <col min="1" max="1" width="14.275" customWidth="1"/>
    <col min="2" max="2" width="32.575" customWidth="1"/>
    <col min="3" max="6" width="18.85" customWidth="1"/>
    <col min="7" max="7" width="21.275" customWidth="1"/>
    <col min="8" max="9" width="18.85" customWidth="1"/>
    <col min="10" max="10" width="17.85" customWidth="1"/>
    <col min="11" max="15" width="18.85" customWidth="1"/>
  </cols>
  <sheetData>
    <row r="1" customHeight="1" spans="1:15">
      <c r="A1" s="159"/>
      <c r="B1" s="159"/>
      <c r="C1" s="159"/>
      <c r="D1" s="159"/>
      <c r="E1" s="159"/>
      <c r="F1" s="159"/>
      <c r="G1" s="159"/>
      <c r="H1" s="159"/>
      <c r="I1" s="159"/>
      <c r="J1" s="159"/>
      <c r="K1" s="159"/>
      <c r="L1" s="159"/>
      <c r="M1" s="159"/>
      <c r="N1" s="159"/>
      <c r="O1" s="159"/>
    </row>
    <row r="2" ht="15.75" customHeight="1" spans="15:15">
      <c r="O2" s="202" t="s">
        <v>74</v>
      </c>
    </row>
    <row r="3" ht="28.5" customHeight="1" spans="1:15">
      <c r="A3" s="195" t="s">
        <v>75</v>
      </c>
      <c r="B3" s="195"/>
      <c r="C3" s="195"/>
      <c r="D3" s="195"/>
      <c r="E3" s="195"/>
      <c r="F3" s="195"/>
      <c r="G3" s="195"/>
      <c r="H3" s="195"/>
      <c r="I3" s="195"/>
      <c r="J3" s="195"/>
      <c r="K3" s="195"/>
      <c r="L3" s="195"/>
      <c r="M3" s="195"/>
      <c r="N3" s="195"/>
      <c r="O3" s="195"/>
    </row>
    <row r="4" ht="15" customHeight="1" spans="1:15">
      <c r="A4" s="33" t="str">
        <f>"单位名称："&amp;"陇川县统计局"</f>
        <v>单位名称：陇川县统计局</v>
      </c>
      <c r="B4" s="33"/>
      <c r="C4" s="33"/>
      <c r="D4" s="33"/>
      <c r="E4" s="33"/>
      <c r="F4" s="33"/>
      <c r="G4" s="196"/>
      <c r="H4" s="196"/>
      <c r="I4" s="196"/>
      <c r="J4" s="196"/>
      <c r="K4" s="196"/>
      <c r="L4" s="196"/>
      <c r="M4" s="196"/>
      <c r="N4" s="49" t="s">
        <v>1</v>
      </c>
      <c r="O4" s="49"/>
    </row>
    <row r="5" ht="18.75" customHeight="1" spans="1:15">
      <c r="A5" s="197" t="s">
        <v>76</v>
      </c>
      <c r="B5" s="197" t="s">
        <v>77</v>
      </c>
      <c r="C5" s="197" t="s">
        <v>57</v>
      </c>
      <c r="D5" s="197" t="s">
        <v>61</v>
      </c>
      <c r="E5" s="197"/>
      <c r="F5" s="197"/>
      <c r="G5" s="197" t="s">
        <v>62</v>
      </c>
      <c r="H5" s="197" t="s">
        <v>63</v>
      </c>
      <c r="I5" s="197" t="s">
        <v>78</v>
      </c>
      <c r="J5" s="197" t="s">
        <v>79</v>
      </c>
      <c r="K5" s="197"/>
      <c r="L5" s="197"/>
      <c r="M5" s="197"/>
      <c r="N5" s="197"/>
      <c r="O5" s="197"/>
    </row>
    <row r="6" ht="30" customHeight="1" spans="1:15">
      <c r="A6" s="197"/>
      <c r="B6" s="197"/>
      <c r="C6" s="197"/>
      <c r="D6" s="197" t="s">
        <v>60</v>
      </c>
      <c r="E6" s="197" t="s">
        <v>80</v>
      </c>
      <c r="F6" s="197" t="s">
        <v>81</v>
      </c>
      <c r="G6" s="197"/>
      <c r="H6" s="197"/>
      <c r="I6" s="197"/>
      <c r="J6" s="197" t="s">
        <v>60</v>
      </c>
      <c r="K6" s="197" t="s">
        <v>82</v>
      </c>
      <c r="L6" s="197" t="s">
        <v>83</v>
      </c>
      <c r="M6" s="197" t="s">
        <v>84</v>
      </c>
      <c r="N6" s="197" t="s">
        <v>85</v>
      </c>
      <c r="O6" s="197" t="s">
        <v>86</v>
      </c>
    </row>
    <row r="7" ht="16.5" customHeight="1" spans="1:15">
      <c r="A7" s="198" t="s">
        <v>87</v>
      </c>
      <c r="B7" s="198" t="s">
        <v>88</v>
      </c>
      <c r="C7" s="198" t="s">
        <v>89</v>
      </c>
      <c r="D7" s="198" t="s">
        <v>90</v>
      </c>
      <c r="E7" s="198" t="s">
        <v>91</v>
      </c>
      <c r="F7" s="198" t="s">
        <v>92</v>
      </c>
      <c r="G7" s="198" t="s">
        <v>93</v>
      </c>
      <c r="H7" s="198" t="s">
        <v>94</v>
      </c>
      <c r="I7" s="198" t="s">
        <v>95</v>
      </c>
      <c r="J7" s="198" t="s">
        <v>96</v>
      </c>
      <c r="K7" s="198" t="s">
        <v>97</v>
      </c>
      <c r="L7" s="198" t="s">
        <v>98</v>
      </c>
      <c r="M7" s="198" t="s">
        <v>99</v>
      </c>
      <c r="N7" s="198" t="s">
        <v>100</v>
      </c>
      <c r="O7" s="198" t="s">
        <v>101</v>
      </c>
    </row>
    <row r="8" ht="20.25" customHeight="1" spans="1:15">
      <c r="A8" s="199" t="s">
        <v>102</v>
      </c>
      <c r="B8" s="199" t="s">
        <v>103</v>
      </c>
      <c r="C8" s="155">
        <v>3205139.96</v>
      </c>
      <c r="D8" s="155">
        <v>3045139.96</v>
      </c>
      <c r="E8" s="155">
        <v>2030939.96</v>
      </c>
      <c r="F8" s="155">
        <v>1014200</v>
      </c>
      <c r="G8" s="155"/>
      <c r="H8" s="155"/>
      <c r="I8" s="155"/>
      <c r="J8" s="155">
        <v>160000</v>
      </c>
      <c r="K8" s="155"/>
      <c r="L8" s="155"/>
      <c r="M8" s="155"/>
      <c r="N8" s="155"/>
      <c r="O8" s="155">
        <v>160000</v>
      </c>
    </row>
    <row r="9" ht="17.25" customHeight="1" spans="1:15">
      <c r="A9" s="200" t="s">
        <v>104</v>
      </c>
      <c r="B9" s="200" t="s">
        <v>105</v>
      </c>
      <c r="C9" s="155">
        <v>3205139.96</v>
      </c>
      <c r="D9" s="155">
        <v>3045139.96</v>
      </c>
      <c r="E9" s="155">
        <v>2030939.96</v>
      </c>
      <c r="F9" s="155">
        <v>1014200</v>
      </c>
      <c r="G9" s="155"/>
      <c r="H9" s="155"/>
      <c r="I9" s="155"/>
      <c r="J9" s="155">
        <v>160000</v>
      </c>
      <c r="K9" s="155"/>
      <c r="L9" s="155"/>
      <c r="M9" s="155"/>
      <c r="N9" s="155"/>
      <c r="O9" s="155">
        <v>160000</v>
      </c>
    </row>
    <row r="10" customHeight="1" spans="1:15">
      <c r="A10" s="201" t="s">
        <v>106</v>
      </c>
      <c r="B10" s="201" t="s">
        <v>107</v>
      </c>
      <c r="C10" s="155">
        <v>2390939.96</v>
      </c>
      <c r="D10" s="155">
        <v>2230939.96</v>
      </c>
      <c r="E10" s="155">
        <v>2030939.96</v>
      </c>
      <c r="F10" s="155">
        <v>200000</v>
      </c>
      <c r="G10" s="155"/>
      <c r="H10" s="155"/>
      <c r="I10" s="155"/>
      <c r="J10" s="155">
        <v>160000</v>
      </c>
      <c r="K10" s="155"/>
      <c r="L10" s="155"/>
      <c r="M10" s="155"/>
      <c r="N10" s="155"/>
      <c r="O10" s="155">
        <v>160000</v>
      </c>
    </row>
    <row r="11" customHeight="1" spans="1:15">
      <c r="A11" s="201" t="s">
        <v>108</v>
      </c>
      <c r="B11" s="201" t="s">
        <v>109</v>
      </c>
      <c r="C11" s="155">
        <v>325000</v>
      </c>
      <c r="D11" s="155">
        <v>325000</v>
      </c>
      <c r="E11" s="155"/>
      <c r="F11" s="155">
        <v>325000</v>
      </c>
      <c r="G11" s="155"/>
      <c r="H11" s="155"/>
      <c r="I11" s="155"/>
      <c r="J11" s="155"/>
      <c r="K11" s="155"/>
      <c r="L11" s="155"/>
      <c r="M11" s="155"/>
      <c r="N11" s="155"/>
      <c r="O11" s="155"/>
    </row>
    <row r="12" customHeight="1" spans="1:15">
      <c r="A12" s="201" t="s">
        <v>110</v>
      </c>
      <c r="B12" s="201" t="s">
        <v>111</v>
      </c>
      <c r="C12" s="155">
        <v>489200</v>
      </c>
      <c r="D12" s="155">
        <v>489200</v>
      </c>
      <c r="E12" s="155"/>
      <c r="F12" s="155">
        <v>489200</v>
      </c>
      <c r="G12" s="155"/>
      <c r="H12" s="155"/>
      <c r="I12" s="155"/>
      <c r="J12" s="155"/>
      <c r="K12" s="155"/>
      <c r="L12" s="155"/>
      <c r="M12" s="155"/>
      <c r="N12" s="155"/>
      <c r="O12" s="155"/>
    </row>
    <row r="13" customHeight="1" spans="1:15">
      <c r="A13" s="199" t="s">
        <v>112</v>
      </c>
      <c r="B13" s="199" t="s">
        <v>113</v>
      </c>
      <c r="C13" s="155">
        <v>263786</v>
      </c>
      <c r="D13" s="155">
        <v>263786</v>
      </c>
      <c r="E13" s="155">
        <v>263786</v>
      </c>
      <c r="F13" s="155"/>
      <c r="G13" s="155"/>
      <c r="H13" s="155"/>
      <c r="I13" s="155"/>
      <c r="J13" s="155"/>
      <c r="K13" s="155"/>
      <c r="L13" s="155"/>
      <c r="M13" s="155"/>
      <c r="N13" s="155"/>
      <c r="O13" s="155"/>
    </row>
    <row r="14" customHeight="1" spans="1:15">
      <c r="A14" s="200" t="s">
        <v>114</v>
      </c>
      <c r="B14" s="200" t="s">
        <v>115</v>
      </c>
      <c r="C14" s="155">
        <v>259962</v>
      </c>
      <c r="D14" s="155">
        <v>259962</v>
      </c>
      <c r="E14" s="155">
        <v>259962</v>
      </c>
      <c r="F14" s="155"/>
      <c r="G14" s="155"/>
      <c r="H14" s="155"/>
      <c r="I14" s="155"/>
      <c r="J14" s="155"/>
      <c r="K14" s="155"/>
      <c r="L14" s="155"/>
      <c r="M14" s="155"/>
      <c r="N14" s="155"/>
      <c r="O14" s="155"/>
    </row>
    <row r="15" customHeight="1" spans="1:15">
      <c r="A15" s="201" t="s">
        <v>116</v>
      </c>
      <c r="B15" s="201" t="s">
        <v>117</v>
      </c>
      <c r="C15" s="155">
        <v>7000</v>
      </c>
      <c r="D15" s="155">
        <v>7000</v>
      </c>
      <c r="E15" s="155">
        <v>7000</v>
      </c>
      <c r="F15" s="155"/>
      <c r="G15" s="155"/>
      <c r="H15" s="155"/>
      <c r="I15" s="155"/>
      <c r="J15" s="155"/>
      <c r="K15" s="155"/>
      <c r="L15" s="155"/>
      <c r="M15" s="155"/>
      <c r="N15" s="155"/>
      <c r="O15" s="155"/>
    </row>
    <row r="16" customHeight="1" spans="1:15">
      <c r="A16" s="201" t="s">
        <v>118</v>
      </c>
      <c r="B16" s="201" t="s">
        <v>119</v>
      </c>
      <c r="C16" s="155">
        <v>252962</v>
      </c>
      <c r="D16" s="155">
        <v>252962</v>
      </c>
      <c r="E16" s="155">
        <v>252962</v>
      </c>
      <c r="F16" s="155"/>
      <c r="G16" s="155"/>
      <c r="H16" s="155"/>
      <c r="I16" s="155"/>
      <c r="J16" s="155"/>
      <c r="K16" s="155"/>
      <c r="L16" s="155"/>
      <c r="M16" s="155"/>
      <c r="N16" s="155"/>
      <c r="O16" s="155"/>
    </row>
    <row r="17" customHeight="1" spans="1:15">
      <c r="A17" s="200" t="s">
        <v>120</v>
      </c>
      <c r="B17" s="200" t="s">
        <v>121</v>
      </c>
      <c r="C17" s="155">
        <v>3824</v>
      </c>
      <c r="D17" s="155">
        <v>3824</v>
      </c>
      <c r="E17" s="155">
        <v>3824</v>
      </c>
      <c r="F17" s="155"/>
      <c r="G17" s="155"/>
      <c r="H17" s="155"/>
      <c r="I17" s="155"/>
      <c r="J17" s="155"/>
      <c r="K17" s="155"/>
      <c r="L17" s="155"/>
      <c r="M17" s="155"/>
      <c r="N17" s="155"/>
      <c r="O17" s="155"/>
    </row>
    <row r="18" customHeight="1" spans="1:15">
      <c r="A18" s="201" t="s">
        <v>122</v>
      </c>
      <c r="B18" s="201" t="s">
        <v>121</v>
      </c>
      <c r="C18" s="155">
        <v>3824</v>
      </c>
      <c r="D18" s="155">
        <v>3824</v>
      </c>
      <c r="E18" s="155">
        <v>3824</v>
      </c>
      <c r="F18" s="155"/>
      <c r="G18" s="155"/>
      <c r="H18" s="155"/>
      <c r="I18" s="155"/>
      <c r="J18" s="155"/>
      <c r="K18" s="155"/>
      <c r="L18" s="155"/>
      <c r="M18" s="155"/>
      <c r="N18" s="155"/>
      <c r="O18" s="155"/>
    </row>
    <row r="19" customHeight="1" spans="1:15">
      <c r="A19" s="199" t="s">
        <v>123</v>
      </c>
      <c r="B19" s="199" t="s">
        <v>124</v>
      </c>
      <c r="C19" s="155">
        <v>174804</v>
      </c>
      <c r="D19" s="155">
        <v>174804</v>
      </c>
      <c r="E19" s="155">
        <v>174804</v>
      </c>
      <c r="F19" s="155"/>
      <c r="G19" s="155"/>
      <c r="H19" s="155"/>
      <c r="I19" s="155"/>
      <c r="J19" s="155"/>
      <c r="K19" s="155"/>
      <c r="L19" s="155"/>
      <c r="M19" s="155"/>
      <c r="N19" s="155"/>
      <c r="O19" s="155"/>
    </row>
    <row r="20" customHeight="1" spans="1:15">
      <c r="A20" s="200" t="s">
        <v>125</v>
      </c>
      <c r="B20" s="200" t="s">
        <v>126</v>
      </c>
      <c r="C20" s="155">
        <v>174804</v>
      </c>
      <c r="D20" s="155">
        <v>174804</v>
      </c>
      <c r="E20" s="155">
        <v>174804</v>
      </c>
      <c r="F20" s="155"/>
      <c r="G20" s="155"/>
      <c r="H20" s="155"/>
      <c r="I20" s="155"/>
      <c r="J20" s="155"/>
      <c r="K20" s="155"/>
      <c r="L20" s="155"/>
      <c r="M20" s="155"/>
      <c r="N20" s="155"/>
      <c r="O20" s="155"/>
    </row>
    <row r="21" customHeight="1" spans="1:15">
      <c r="A21" s="201" t="s">
        <v>127</v>
      </c>
      <c r="B21" s="201" t="s">
        <v>128</v>
      </c>
      <c r="C21" s="155">
        <v>83972</v>
      </c>
      <c r="D21" s="155">
        <v>83972</v>
      </c>
      <c r="E21" s="155">
        <v>83972</v>
      </c>
      <c r="F21" s="155"/>
      <c r="G21" s="155"/>
      <c r="H21" s="155"/>
      <c r="I21" s="155"/>
      <c r="J21" s="155"/>
      <c r="K21" s="155"/>
      <c r="L21" s="155"/>
      <c r="M21" s="155"/>
      <c r="N21" s="155"/>
      <c r="O21" s="155"/>
    </row>
    <row r="22" customHeight="1" spans="1:15">
      <c r="A22" s="201" t="s">
        <v>129</v>
      </c>
      <c r="B22" s="201" t="s">
        <v>130</v>
      </c>
      <c r="C22" s="155">
        <v>40357</v>
      </c>
      <c r="D22" s="155">
        <v>40357</v>
      </c>
      <c r="E22" s="155">
        <v>40357</v>
      </c>
      <c r="F22" s="155"/>
      <c r="G22" s="155"/>
      <c r="H22" s="155"/>
      <c r="I22" s="155"/>
      <c r="J22" s="155"/>
      <c r="K22" s="155"/>
      <c r="L22" s="155"/>
      <c r="M22" s="155"/>
      <c r="N22" s="155"/>
      <c r="O22" s="155"/>
    </row>
    <row r="23" customHeight="1" spans="1:15">
      <c r="A23" s="201" t="s">
        <v>131</v>
      </c>
      <c r="B23" s="201" t="s">
        <v>132</v>
      </c>
      <c r="C23" s="155">
        <v>40988</v>
      </c>
      <c r="D23" s="155">
        <v>40988</v>
      </c>
      <c r="E23" s="155">
        <v>40988</v>
      </c>
      <c r="F23" s="155"/>
      <c r="G23" s="155"/>
      <c r="H23" s="155"/>
      <c r="I23" s="155"/>
      <c r="J23" s="155"/>
      <c r="K23" s="155"/>
      <c r="L23" s="155"/>
      <c r="M23" s="155"/>
      <c r="N23" s="155"/>
      <c r="O23" s="155"/>
    </row>
    <row r="24" customHeight="1" spans="1:15">
      <c r="A24" s="201" t="s">
        <v>133</v>
      </c>
      <c r="B24" s="201" t="s">
        <v>134</v>
      </c>
      <c r="C24" s="155">
        <v>9487</v>
      </c>
      <c r="D24" s="155">
        <v>9487</v>
      </c>
      <c r="E24" s="155">
        <v>9487</v>
      </c>
      <c r="F24" s="155"/>
      <c r="G24" s="155"/>
      <c r="H24" s="155"/>
      <c r="I24" s="155"/>
      <c r="J24" s="155"/>
      <c r="K24" s="155"/>
      <c r="L24" s="155"/>
      <c r="M24" s="155"/>
      <c r="N24" s="155"/>
      <c r="O24" s="155"/>
    </row>
    <row r="25" customHeight="1" spans="1:15">
      <c r="A25" s="199" t="s">
        <v>135</v>
      </c>
      <c r="B25" s="199" t="s">
        <v>136</v>
      </c>
      <c r="C25" s="155">
        <v>189722</v>
      </c>
      <c r="D25" s="155">
        <v>189722</v>
      </c>
      <c r="E25" s="155">
        <v>189722</v>
      </c>
      <c r="F25" s="155"/>
      <c r="G25" s="155"/>
      <c r="H25" s="155"/>
      <c r="I25" s="155"/>
      <c r="J25" s="155"/>
      <c r="K25" s="155"/>
      <c r="L25" s="155"/>
      <c r="M25" s="155"/>
      <c r="N25" s="155"/>
      <c r="O25" s="155"/>
    </row>
    <row r="26" customHeight="1" spans="1:15">
      <c r="A26" s="200" t="s">
        <v>137</v>
      </c>
      <c r="B26" s="200" t="s">
        <v>138</v>
      </c>
      <c r="C26" s="155">
        <v>189722</v>
      </c>
      <c r="D26" s="155">
        <v>189722</v>
      </c>
      <c r="E26" s="155">
        <v>189722</v>
      </c>
      <c r="F26" s="155"/>
      <c r="G26" s="155"/>
      <c r="H26" s="155"/>
      <c r="I26" s="155"/>
      <c r="J26" s="155"/>
      <c r="K26" s="155"/>
      <c r="L26" s="155"/>
      <c r="M26" s="155"/>
      <c r="N26" s="155"/>
      <c r="O26" s="155"/>
    </row>
    <row r="27" customHeight="1" spans="1:15">
      <c r="A27" s="201" t="s">
        <v>139</v>
      </c>
      <c r="B27" s="201" t="s">
        <v>140</v>
      </c>
      <c r="C27" s="155">
        <v>189722</v>
      </c>
      <c r="D27" s="155">
        <v>189722</v>
      </c>
      <c r="E27" s="155">
        <v>189722</v>
      </c>
      <c r="F27" s="155"/>
      <c r="G27" s="155"/>
      <c r="H27" s="155"/>
      <c r="I27" s="155"/>
      <c r="J27" s="155"/>
      <c r="K27" s="155"/>
      <c r="L27" s="155"/>
      <c r="M27" s="155"/>
      <c r="N27" s="155"/>
      <c r="O27" s="155"/>
    </row>
    <row r="28" customHeight="1" spans="1:15">
      <c r="A28" s="198" t="s">
        <v>57</v>
      </c>
      <c r="B28" s="198"/>
      <c r="C28" s="155">
        <v>3833451.96</v>
      </c>
      <c r="D28" s="155">
        <v>3673451.96</v>
      </c>
      <c r="E28" s="155">
        <v>2659251.96</v>
      </c>
      <c r="F28" s="155">
        <v>1014200</v>
      </c>
      <c r="G28" s="155"/>
      <c r="H28" s="155"/>
      <c r="I28" s="155"/>
      <c r="J28" s="155">
        <v>160000</v>
      </c>
      <c r="K28" s="155"/>
      <c r="L28" s="155"/>
      <c r="M28" s="155"/>
      <c r="N28" s="155"/>
      <c r="O28" s="155">
        <v>160000</v>
      </c>
    </row>
  </sheetData>
  <mergeCells count="12">
    <mergeCell ref="A3:O3"/>
    <mergeCell ref="A4:F4"/>
    <mergeCell ref="N4:O4"/>
    <mergeCell ref="D5:F5"/>
    <mergeCell ref="J5:O5"/>
    <mergeCell ref="A28:B28"/>
    <mergeCell ref="A5:A6"/>
    <mergeCell ref="B5:B6"/>
    <mergeCell ref="C5:C6"/>
    <mergeCell ref="G5:G6"/>
    <mergeCell ref="H5:H6"/>
    <mergeCell ref="I5:I6"/>
  </mergeCells>
  <pageMargins left="0.75" right="0.75" top="1" bottom="1" header="0.5" footer="0.5"/>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7"/>
  <sheetViews>
    <sheetView showZeros="0" workbookViewId="0">
      <pane ySplit="1" topLeftCell="A11" activePane="bottomLeft" state="frozen"/>
      <selection/>
      <selection pane="bottomLeft" activeCell="C28" sqref="C28"/>
    </sheetView>
  </sheetViews>
  <sheetFormatPr defaultColWidth="9.14166666666667" defaultRowHeight="14.25" customHeight="1" outlineLevelCol="3"/>
  <cols>
    <col min="1" max="1" width="49.275" customWidth="1"/>
    <col min="2" max="2" width="43.3166666666667" customWidth="1"/>
    <col min="3" max="3" width="48.575" customWidth="1"/>
    <col min="4" max="4" width="41.175" customWidth="1"/>
  </cols>
  <sheetData>
    <row r="1" customHeight="1" spans="1:4">
      <c r="A1" s="159"/>
      <c r="B1" s="159"/>
      <c r="C1" s="159"/>
      <c r="D1" s="159"/>
    </row>
    <row r="2" customHeight="1" spans="4:4">
      <c r="D2" s="184" t="s">
        <v>141</v>
      </c>
    </row>
    <row r="3" ht="31.5" customHeight="1" spans="1:4">
      <c r="A3" s="185" t="s">
        <v>142</v>
      </c>
      <c r="B3" s="186"/>
      <c r="C3" s="186"/>
      <c r="D3" s="186"/>
    </row>
    <row r="4" ht="17.25" customHeight="1" spans="1:4">
      <c r="A4" s="33" t="str">
        <f>"单位名称："&amp;"陇川县统计局"</f>
        <v>单位名称：陇川县统计局</v>
      </c>
      <c r="B4" s="187"/>
      <c r="C4" s="187"/>
      <c r="D4" s="100" t="s">
        <v>1</v>
      </c>
    </row>
    <row r="5" ht="24.65" customHeight="1" spans="1:4">
      <c r="A5" s="13" t="s">
        <v>143</v>
      </c>
      <c r="B5" s="15"/>
      <c r="C5" s="13" t="s">
        <v>144</v>
      </c>
      <c r="D5" s="15"/>
    </row>
    <row r="6" ht="15.65" customHeight="1" spans="1:4">
      <c r="A6" s="78" t="s">
        <v>145</v>
      </c>
      <c r="B6" s="12" t="s">
        <v>146</v>
      </c>
      <c r="C6" s="78" t="s">
        <v>147</v>
      </c>
      <c r="D6" s="12" t="s">
        <v>146</v>
      </c>
    </row>
    <row r="7" ht="14.15" customHeight="1" spans="1:4">
      <c r="A7" s="81"/>
      <c r="B7" s="19"/>
      <c r="C7" s="81"/>
      <c r="D7" s="19"/>
    </row>
    <row r="8" ht="29.15" customHeight="1" spans="1:4">
      <c r="A8" s="96" t="s">
        <v>148</v>
      </c>
      <c r="B8" s="24">
        <v>3673451.96</v>
      </c>
      <c r="C8" s="96" t="s">
        <v>149</v>
      </c>
      <c r="D8" s="24">
        <v>3673451.96</v>
      </c>
    </row>
    <row r="9" ht="29.15" customHeight="1" spans="1:4">
      <c r="A9" s="96" t="s">
        <v>150</v>
      </c>
      <c r="B9" s="24">
        <v>3673451.96</v>
      </c>
      <c r="C9" s="188" t="s">
        <v>151</v>
      </c>
      <c r="D9" s="24">
        <v>3045139.96</v>
      </c>
    </row>
    <row r="10" ht="29.15" customHeight="1" spans="1:4">
      <c r="A10" s="189" t="s">
        <v>152</v>
      </c>
      <c r="B10" s="24"/>
      <c r="C10" s="188" t="s">
        <v>153</v>
      </c>
      <c r="D10" s="24"/>
    </row>
    <row r="11" ht="29.15" customHeight="1" spans="1:4">
      <c r="A11" s="189" t="s">
        <v>154</v>
      </c>
      <c r="B11" s="24"/>
      <c r="C11" s="188" t="s">
        <v>155</v>
      </c>
      <c r="D11" s="24"/>
    </row>
    <row r="12" ht="29.15" customHeight="1" spans="1:4">
      <c r="A12" s="189" t="s">
        <v>156</v>
      </c>
      <c r="B12" s="24"/>
      <c r="C12" s="188" t="s">
        <v>157</v>
      </c>
      <c r="D12" s="24"/>
    </row>
    <row r="13" ht="29.15" customHeight="1" spans="1:4">
      <c r="A13" s="189" t="s">
        <v>150</v>
      </c>
      <c r="B13" s="24"/>
      <c r="C13" s="188" t="s">
        <v>158</v>
      </c>
      <c r="D13" s="24"/>
    </row>
    <row r="14" ht="29.15" customHeight="1" spans="1:4">
      <c r="A14" s="189" t="s">
        <v>152</v>
      </c>
      <c r="B14" s="24"/>
      <c r="C14" s="188" t="s">
        <v>159</v>
      </c>
      <c r="D14" s="24"/>
    </row>
    <row r="15" ht="29.15" customHeight="1" spans="1:4">
      <c r="A15" s="189" t="s">
        <v>154</v>
      </c>
      <c r="B15" s="24"/>
      <c r="C15" s="188" t="s">
        <v>160</v>
      </c>
      <c r="D15" s="24"/>
    </row>
    <row r="16" ht="29.15" customHeight="1" spans="1:4">
      <c r="A16" s="190"/>
      <c r="B16" s="24"/>
      <c r="C16" s="188" t="s">
        <v>161</v>
      </c>
      <c r="D16" s="24">
        <v>263786</v>
      </c>
    </row>
    <row r="17" ht="29.15" customHeight="1" spans="1:4">
      <c r="A17" s="190"/>
      <c r="B17" s="24"/>
      <c r="C17" s="188" t="s">
        <v>162</v>
      </c>
      <c r="D17" s="24">
        <v>174804</v>
      </c>
    </row>
    <row r="18" customHeight="1" spans="1:4">
      <c r="A18" s="190"/>
      <c r="B18" s="24"/>
      <c r="C18" s="191" t="s">
        <v>163</v>
      </c>
      <c r="D18" s="24"/>
    </row>
    <row r="19" customHeight="1" spans="1:4">
      <c r="A19" s="190"/>
      <c r="B19" s="24"/>
      <c r="C19" s="191" t="s">
        <v>164</v>
      </c>
      <c r="D19" s="24"/>
    </row>
    <row r="20" customHeight="1" spans="1:4">
      <c r="A20" s="190"/>
      <c r="B20" s="24"/>
      <c r="C20" s="191" t="s">
        <v>165</v>
      </c>
      <c r="D20" s="24"/>
    </row>
    <row r="21" customHeight="1" spans="1:4">
      <c r="A21" s="96"/>
      <c r="B21" s="24"/>
      <c r="C21" s="191" t="s">
        <v>166</v>
      </c>
      <c r="D21" s="24"/>
    </row>
    <row r="22" customHeight="1" spans="1:4">
      <c r="A22" s="96"/>
      <c r="B22" s="24"/>
      <c r="C22" s="192" t="s">
        <v>167</v>
      </c>
      <c r="D22" s="24"/>
    </row>
    <row r="23" customHeight="1" spans="1:4">
      <c r="A23" s="96"/>
      <c r="B23" s="24"/>
      <c r="C23" s="192" t="s">
        <v>168</v>
      </c>
      <c r="D23" s="24"/>
    </row>
    <row r="24" customHeight="1" spans="1:4">
      <c r="A24" s="96"/>
      <c r="B24" s="24"/>
      <c r="C24" s="192" t="s">
        <v>169</v>
      </c>
      <c r="D24" s="24"/>
    </row>
    <row r="25" customHeight="1" spans="1:4">
      <c r="A25" s="96"/>
      <c r="B25" s="24"/>
      <c r="C25" s="192" t="s">
        <v>170</v>
      </c>
      <c r="D25" s="24"/>
    </row>
    <row r="26" customHeight="1" spans="1:4">
      <c r="A26" s="96"/>
      <c r="B26" s="24"/>
      <c r="C26" s="96" t="s">
        <v>171</v>
      </c>
      <c r="D26" s="24"/>
    </row>
    <row r="27" customHeight="1" spans="1:4">
      <c r="A27" s="188"/>
      <c r="B27" s="24"/>
      <c r="C27" s="96" t="s">
        <v>172</v>
      </c>
      <c r="D27" s="24">
        <v>189722</v>
      </c>
    </row>
    <row r="28" customHeight="1" spans="1:4">
      <c r="A28" s="96"/>
      <c r="B28" s="24"/>
      <c r="C28" s="96" t="s">
        <v>173</v>
      </c>
      <c r="D28" s="24"/>
    </row>
    <row r="29" customHeight="1" spans="1:4">
      <c r="A29" s="96"/>
      <c r="B29" s="24"/>
      <c r="C29" s="189" t="s">
        <v>174</v>
      </c>
      <c r="D29" s="24"/>
    </row>
    <row r="30" customHeight="1" spans="1:4">
      <c r="A30" s="96"/>
      <c r="B30" s="24"/>
      <c r="C30" s="96" t="s">
        <v>175</v>
      </c>
      <c r="D30" s="24"/>
    </row>
    <row r="31" customHeight="1" spans="1:4">
      <c r="A31" s="188"/>
      <c r="B31" s="24"/>
      <c r="C31" s="96" t="s">
        <v>176</v>
      </c>
      <c r="D31" s="24"/>
    </row>
    <row r="32" customHeight="1" spans="1:4">
      <c r="A32" s="188"/>
      <c r="B32" s="24"/>
      <c r="C32" s="96" t="s">
        <v>177</v>
      </c>
      <c r="D32" s="24"/>
    </row>
    <row r="33" customHeight="1" spans="1:4">
      <c r="A33" s="188"/>
      <c r="B33" s="24"/>
      <c r="C33" s="189" t="s">
        <v>178</v>
      </c>
      <c r="D33" s="24"/>
    </row>
    <row r="34" customHeight="1" spans="1:4">
      <c r="A34" s="188"/>
      <c r="B34" s="24"/>
      <c r="C34" s="189" t="s">
        <v>179</v>
      </c>
      <c r="D34" s="24"/>
    </row>
    <row r="35" customHeight="1" spans="1:4">
      <c r="A35" s="188"/>
      <c r="B35" s="193"/>
      <c r="C35" s="96" t="s">
        <v>180</v>
      </c>
      <c r="D35" s="193"/>
    </row>
    <row r="36" customHeight="1" spans="1:4">
      <c r="A36" s="188"/>
      <c r="B36" s="24"/>
      <c r="C36" s="96" t="s">
        <v>181</v>
      </c>
      <c r="D36" s="24"/>
    </row>
    <row r="37" customHeight="1" spans="1:4">
      <c r="A37" s="194" t="s">
        <v>50</v>
      </c>
      <c r="B37" s="24">
        <v>3673451.96</v>
      </c>
      <c r="C37" s="194" t="s">
        <v>51</v>
      </c>
      <c r="D37" s="24">
        <v>3673451.96</v>
      </c>
    </row>
  </sheetData>
  <mergeCells count="8">
    <mergeCell ref="A3:D3"/>
    <mergeCell ref="A4:B4"/>
    <mergeCell ref="A5:B5"/>
    <mergeCell ref="C5:D5"/>
    <mergeCell ref="A6:A7"/>
    <mergeCell ref="B6:B7"/>
    <mergeCell ref="C6:C7"/>
    <mergeCell ref="D6:D7"/>
  </mergeCells>
  <pageMargins left="0.75" right="0.75" top="1" bottom="1" header="0.5" footer="0.5"/>
  <pageSetup paperSize="9" scale="72"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7"/>
  <sheetViews>
    <sheetView showZeros="0" workbookViewId="0">
      <pane ySplit="1" topLeftCell="A5" activePane="bottomLeft" state="frozen"/>
      <selection/>
      <selection pane="bottomLeft" activeCell="B8" sqref="B8"/>
    </sheetView>
  </sheetViews>
  <sheetFormatPr defaultColWidth="12.85" defaultRowHeight="15" customHeight="1" outlineLevelCol="6"/>
  <cols>
    <col min="1" max="1" width="32.9333333333333" style="1" customWidth="1"/>
    <col min="2" max="2" width="30.7833333333333" style="1" customWidth="1"/>
    <col min="3" max="7" width="24.1" style="1" customWidth="1"/>
    <col min="8" max="16384" width="12.85" style="1"/>
  </cols>
  <sheetData>
    <row r="1" s="1" customFormat="1" ht="18.75" customHeight="1" spans="1:7">
      <c r="A1" s="145"/>
      <c r="B1" s="145"/>
      <c r="C1" s="145"/>
      <c r="D1" s="145"/>
      <c r="E1" s="145"/>
      <c r="F1" s="145"/>
      <c r="G1" s="149" t="s">
        <v>182</v>
      </c>
    </row>
    <row r="2" s="1" customFormat="1" ht="33" customHeight="1" spans="1:7">
      <c r="A2" s="177" t="str">
        <f>"2025"&amp;"年一般公共预算支出预算表（按功能科目分类）"</f>
        <v>2025年一般公共预算支出预算表（按功能科目分类）</v>
      </c>
      <c r="B2" s="177"/>
      <c r="C2" s="177"/>
      <c r="D2" s="177"/>
      <c r="E2" s="177"/>
      <c r="F2" s="177"/>
      <c r="G2" s="177"/>
    </row>
    <row r="3" s="1" customFormat="1" ht="18.75" customHeight="1" spans="1:7">
      <c r="A3" s="178" t="str">
        <f>"单位名称："&amp;"陇川县统计局"</f>
        <v>单位名称：陇川县统计局</v>
      </c>
      <c r="B3" s="178"/>
      <c r="C3" s="145"/>
      <c r="D3" s="145"/>
      <c r="E3" s="145"/>
      <c r="F3" s="145"/>
      <c r="G3" s="149" t="s">
        <v>1</v>
      </c>
    </row>
    <row r="4" s="1" customFormat="1" ht="18.75" customHeight="1" spans="1:7">
      <c r="A4" s="179" t="s">
        <v>183</v>
      </c>
      <c r="B4" s="179"/>
      <c r="C4" s="179" t="s">
        <v>57</v>
      </c>
      <c r="D4" s="179" t="s">
        <v>80</v>
      </c>
      <c r="E4" s="179"/>
      <c r="F4" s="179"/>
      <c r="G4" s="179" t="s">
        <v>81</v>
      </c>
    </row>
    <row r="5" s="1" customFormat="1" ht="18.75" customHeight="1" spans="1:7">
      <c r="A5" s="179" t="s">
        <v>76</v>
      </c>
      <c r="B5" s="179" t="s">
        <v>77</v>
      </c>
      <c r="C5" s="179"/>
      <c r="D5" s="179" t="s">
        <v>60</v>
      </c>
      <c r="E5" s="179" t="s">
        <v>184</v>
      </c>
      <c r="F5" s="179" t="s">
        <v>185</v>
      </c>
      <c r="G5" s="179"/>
    </row>
    <row r="6" s="1" customFormat="1" ht="18.75" customHeight="1" spans="1:7">
      <c r="A6" s="179" t="s">
        <v>87</v>
      </c>
      <c r="B6" s="179" t="s">
        <v>88</v>
      </c>
      <c r="C6" s="179" t="s">
        <v>89</v>
      </c>
      <c r="D6" s="179" t="s">
        <v>90</v>
      </c>
      <c r="E6" s="179" t="s">
        <v>91</v>
      </c>
      <c r="F6" s="179" t="s">
        <v>92</v>
      </c>
      <c r="G6" s="179" t="s">
        <v>93</v>
      </c>
    </row>
    <row r="7" s="1" customFormat="1" ht="18.75" customHeight="1" spans="1:7">
      <c r="A7" s="180" t="s">
        <v>102</v>
      </c>
      <c r="B7" s="180" t="s">
        <v>103</v>
      </c>
      <c r="C7" s="181">
        <v>3045139.96</v>
      </c>
      <c r="D7" s="181">
        <v>2030939.96</v>
      </c>
      <c r="E7" s="181">
        <v>1838523.96</v>
      </c>
      <c r="F7" s="181">
        <v>192416</v>
      </c>
      <c r="G7" s="181">
        <v>1014200</v>
      </c>
    </row>
    <row r="8" s="1" customFormat="1" ht="18.75" customHeight="1" outlineLevel="1" spans="1:7">
      <c r="A8" s="182" t="s">
        <v>104</v>
      </c>
      <c r="B8" s="182" t="s">
        <v>105</v>
      </c>
      <c r="C8" s="181">
        <v>3045139.96</v>
      </c>
      <c r="D8" s="181">
        <v>2030939.96</v>
      </c>
      <c r="E8" s="181">
        <v>1838523.96</v>
      </c>
      <c r="F8" s="181">
        <v>192416</v>
      </c>
      <c r="G8" s="181">
        <v>1014200</v>
      </c>
    </row>
    <row r="9" s="1" customFormat="1" ht="18.75" customHeight="1" outlineLevel="2" spans="1:7">
      <c r="A9" s="183" t="s">
        <v>106</v>
      </c>
      <c r="B9" s="183" t="s">
        <v>107</v>
      </c>
      <c r="C9" s="181">
        <v>2230939.96</v>
      </c>
      <c r="D9" s="181">
        <v>2030939.96</v>
      </c>
      <c r="E9" s="181">
        <v>1838523.96</v>
      </c>
      <c r="F9" s="181">
        <v>192416</v>
      </c>
      <c r="G9" s="181">
        <v>200000</v>
      </c>
    </row>
    <row r="10" s="1" customFormat="1" ht="18.75" customHeight="1" outlineLevel="2" spans="1:7">
      <c r="A10" s="183" t="s">
        <v>108</v>
      </c>
      <c r="B10" s="183" t="s">
        <v>109</v>
      </c>
      <c r="C10" s="181">
        <v>325000</v>
      </c>
      <c r="D10" s="181"/>
      <c r="E10" s="181"/>
      <c r="F10" s="181"/>
      <c r="G10" s="181">
        <v>325000</v>
      </c>
    </row>
    <row r="11" s="1" customFormat="1" ht="18.75" customHeight="1" outlineLevel="2" spans="1:7">
      <c r="A11" s="183" t="s">
        <v>110</v>
      </c>
      <c r="B11" s="183" t="s">
        <v>111</v>
      </c>
      <c r="C11" s="181">
        <v>489200</v>
      </c>
      <c r="D11" s="181"/>
      <c r="E11" s="181"/>
      <c r="F11" s="181"/>
      <c r="G11" s="181">
        <v>489200</v>
      </c>
    </row>
    <row r="12" s="1" customFormat="1" ht="18.75" customHeight="1" spans="1:7">
      <c r="A12" s="180" t="s">
        <v>112</v>
      </c>
      <c r="B12" s="180" t="s">
        <v>113</v>
      </c>
      <c r="C12" s="181">
        <v>263786</v>
      </c>
      <c r="D12" s="181">
        <v>263786</v>
      </c>
      <c r="E12" s="181">
        <v>256786</v>
      </c>
      <c r="F12" s="181">
        <v>7000</v>
      </c>
      <c r="G12" s="181"/>
    </row>
    <row r="13" s="1" customFormat="1" ht="18.75" customHeight="1" outlineLevel="1" spans="1:7">
      <c r="A13" s="182" t="s">
        <v>114</v>
      </c>
      <c r="B13" s="182" t="s">
        <v>115</v>
      </c>
      <c r="C13" s="181">
        <v>259962</v>
      </c>
      <c r="D13" s="181">
        <v>259962</v>
      </c>
      <c r="E13" s="181">
        <v>252962</v>
      </c>
      <c r="F13" s="181">
        <v>7000</v>
      </c>
      <c r="G13" s="181"/>
    </row>
    <row r="14" s="1" customFormat="1" ht="18.75" customHeight="1" outlineLevel="2" spans="1:7">
      <c r="A14" s="183" t="s">
        <v>116</v>
      </c>
      <c r="B14" s="183" t="s">
        <v>117</v>
      </c>
      <c r="C14" s="181">
        <v>7000</v>
      </c>
      <c r="D14" s="181">
        <v>7000</v>
      </c>
      <c r="E14" s="181"/>
      <c r="F14" s="181">
        <v>7000</v>
      </c>
      <c r="G14" s="181"/>
    </row>
    <row r="15" s="1" customFormat="1" ht="39" customHeight="1" outlineLevel="2" spans="1:7">
      <c r="A15" s="183" t="s">
        <v>118</v>
      </c>
      <c r="B15" s="183" t="s">
        <v>119</v>
      </c>
      <c r="C15" s="181">
        <v>252962</v>
      </c>
      <c r="D15" s="181">
        <v>252962</v>
      </c>
      <c r="E15" s="181">
        <v>252962</v>
      </c>
      <c r="F15" s="181"/>
      <c r="G15" s="181"/>
    </row>
    <row r="16" s="1" customFormat="1" ht="18.75" customHeight="1" outlineLevel="1" spans="1:7">
      <c r="A16" s="182" t="s">
        <v>120</v>
      </c>
      <c r="B16" s="182" t="s">
        <v>121</v>
      </c>
      <c r="C16" s="181">
        <v>3824</v>
      </c>
      <c r="D16" s="181">
        <v>3824</v>
      </c>
      <c r="E16" s="181">
        <v>3824</v>
      </c>
      <c r="F16" s="181"/>
      <c r="G16" s="181"/>
    </row>
    <row r="17" s="1" customFormat="1" ht="18.75" customHeight="1" outlineLevel="2" spans="1:7">
      <c r="A17" s="183" t="s">
        <v>122</v>
      </c>
      <c r="B17" s="183" t="s">
        <v>121</v>
      </c>
      <c r="C17" s="181">
        <v>3824</v>
      </c>
      <c r="D17" s="181">
        <v>3824</v>
      </c>
      <c r="E17" s="181">
        <v>3824</v>
      </c>
      <c r="F17" s="181"/>
      <c r="G17" s="181"/>
    </row>
    <row r="18" s="1" customFormat="1" ht="18.75" customHeight="1" spans="1:7">
      <c r="A18" s="180" t="s">
        <v>123</v>
      </c>
      <c r="B18" s="180" t="s">
        <v>124</v>
      </c>
      <c r="C18" s="181">
        <v>174804</v>
      </c>
      <c r="D18" s="181">
        <v>174804</v>
      </c>
      <c r="E18" s="181">
        <v>174804</v>
      </c>
      <c r="F18" s="181"/>
      <c r="G18" s="181"/>
    </row>
    <row r="19" s="1" customFormat="1" ht="18.75" customHeight="1" outlineLevel="1" spans="1:7">
      <c r="A19" s="182" t="s">
        <v>125</v>
      </c>
      <c r="B19" s="182" t="s">
        <v>126</v>
      </c>
      <c r="C19" s="181">
        <v>174804</v>
      </c>
      <c r="D19" s="181">
        <v>174804</v>
      </c>
      <c r="E19" s="181">
        <v>174804</v>
      </c>
      <c r="F19" s="181"/>
      <c r="G19" s="181"/>
    </row>
    <row r="20" s="1" customFormat="1" ht="18.75" customHeight="1" outlineLevel="2" spans="1:7">
      <c r="A20" s="183" t="s">
        <v>127</v>
      </c>
      <c r="B20" s="183" t="s">
        <v>128</v>
      </c>
      <c r="C20" s="181">
        <v>83972</v>
      </c>
      <c r="D20" s="181">
        <v>83972</v>
      </c>
      <c r="E20" s="181">
        <v>83972</v>
      </c>
      <c r="F20" s="181"/>
      <c r="G20" s="181"/>
    </row>
    <row r="21" s="1" customFormat="1" ht="18.75" customHeight="1" outlineLevel="2" spans="1:7">
      <c r="A21" s="183" t="s">
        <v>129</v>
      </c>
      <c r="B21" s="183" t="s">
        <v>130</v>
      </c>
      <c r="C21" s="181">
        <v>40357</v>
      </c>
      <c r="D21" s="181">
        <v>40357</v>
      </c>
      <c r="E21" s="181">
        <v>40357</v>
      </c>
      <c r="F21" s="181"/>
      <c r="G21" s="181"/>
    </row>
    <row r="22" s="1" customFormat="1" ht="18.75" customHeight="1" outlineLevel="2" spans="1:7">
      <c r="A22" s="183" t="s">
        <v>131</v>
      </c>
      <c r="B22" s="183" t="s">
        <v>132</v>
      </c>
      <c r="C22" s="181">
        <v>40988</v>
      </c>
      <c r="D22" s="181">
        <v>40988</v>
      </c>
      <c r="E22" s="181">
        <v>40988</v>
      </c>
      <c r="F22" s="181"/>
      <c r="G22" s="181"/>
    </row>
    <row r="23" s="1" customFormat="1" ht="18.75" customHeight="1" outlineLevel="2" spans="1:7">
      <c r="A23" s="183" t="s">
        <v>133</v>
      </c>
      <c r="B23" s="183" t="s">
        <v>134</v>
      </c>
      <c r="C23" s="181">
        <v>9487</v>
      </c>
      <c r="D23" s="181">
        <v>9487</v>
      </c>
      <c r="E23" s="181">
        <v>9487</v>
      </c>
      <c r="F23" s="181"/>
      <c r="G23" s="181"/>
    </row>
    <row r="24" s="1" customFormat="1" ht="18.75" customHeight="1" spans="1:7">
      <c r="A24" s="180" t="s">
        <v>135</v>
      </c>
      <c r="B24" s="180" t="s">
        <v>136</v>
      </c>
      <c r="C24" s="181">
        <v>189722</v>
      </c>
      <c r="D24" s="181">
        <v>189722</v>
      </c>
      <c r="E24" s="181">
        <v>189722</v>
      </c>
      <c r="F24" s="181"/>
      <c r="G24" s="181"/>
    </row>
    <row r="25" s="1" customFormat="1" ht="18.75" customHeight="1" outlineLevel="1" spans="1:7">
      <c r="A25" s="182" t="s">
        <v>137</v>
      </c>
      <c r="B25" s="182" t="s">
        <v>138</v>
      </c>
      <c r="C25" s="181">
        <v>189722</v>
      </c>
      <c r="D25" s="181">
        <v>189722</v>
      </c>
      <c r="E25" s="181">
        <v>189722</v>
      </c>
      <c r="F25" s="181"/>
      <c r="G25" s="181"/>
    </row>
    <row r="26" s="1" customFormat="1" ht="18.75" customHeight="1" outlineLevel="2" spans="1:7">
      <c r="A26" s="183" t="s">
        <v>139</v>
      </c>
      <c r="B26" s="183" t="s">
        <v>140</v>
      </c>
      <c r="C26" s="181">
        <v>189722</v>
      </c>
      <c r="D26" s="181">
        <v>189722</v>
      </c>
      <c r="E26" s="181">
        <v>189722</v>
      </c>
      <c r="F26" s="181"/>
      <c r="G26" s="181"/>
    </row>
    <row r="27" s="1" customFormat="1" ht="18.75" customHeight="1" spans="1:7">
      <c r="A27" s="179" t="s">
        <v>57</v>
      </c>
      <c r="B27" s="179"/>
      <c r="C27" s="181">
        <v>3673451.96</v>
      </c>
      <c r="D27" s="181">
        <v>2659251.96</v>
      </c>
      <c r="E27" s="181">
        <v>2459835.96</v>
      </c>
      <c r="F27" s="181">
        <v>199416</v>
      </c>
      <c r="G27" s="181">
        <v>1014200</v>
      </c>
    </row>
  </sheetData>
  <mergeCells count="7">
    <mergeCell ref="A2:G2"/>
    <mergeCell ref="A3:C3"/>
    <mergeCell ref="A4:B4"/>
    <mergeCell ref="D4:F4"/>
    <mergeCell ref="A27:B27"/>
    <mergeCell ref="C4:C5"/>
    <mergeCell ref="G4:G5"/>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pane ySplit="1" topLeftCell="A2" activePane="bottomLeft" state="frozen"/>
      <selection/>
      <selection pane="bottomLeft" activeCell="C8" sqref="C8:F8"/>
    </sheetView>
  </sheetViews>
  <sheetFormatPr defaultColWidth="9.14166666666667" defaultRowHeight="14.25" customHeight="1" outlineLevelRow="7" outlineLevelCol="5"/>
  <cols>
    <col min="1" max="1" width="27.425" customWidth="1"/>
    <col min="2" max="6" width="31.175" customWidth="1"/>
  </cols>
  <sheetData>
    <row r="1" customHeight="1" spans="1:6">
      <c r="A1" s="159"/>
      <c r="B1" s="159"/>
      <c r="C1" s="159"/>
      <c r="D1" s="159"/>
      <c r="E1" s="159"/>
      <c r="F1" s="159"/>
    </row>
    <row r="2" ht="12" customHeight="1" spans="1:6">
      <c r="A2" s="160"/>
      <c r="B2" s="160"/>
      <c r="C2" s="161"/>
      <c r="F2" s="162" t="s">
        <v>186</v>
      </c>
    </row>
    <row r="3" ht="25.5" customHeight="1" spans="1:6">
      <c r="A3" s="163" t="s">
        <v>187</v>
      </c>
      <c r="B3" s="163"/>
      <c r="C3" s="163"/>
      <c r="D3" s="163"/>
      <c r="E3" s="163"/>
      <c r="F3" s="163"/>
    </row>
    <row r="4" ht="15.75" customHeight="1" spans="1:6">
      <c r="A4" s="164" t="str">
        <f>"单位名称："&amp;""</f>
        <v>单位名称：</v>
      </c>
      <c r="B4" s="160"/>
      <c r="C4" s="161"/>
      <c r="F4" s="162" t="s">
        <v>54</v>
      </c>
    </row>
    <row r="5" ht="19.5" customHeight="1" spans="1:6">
      <c r="A5" s="165" t="s">
        <v>188</v>
      </c>
      <c r="B5" s="166" t="s">
        <v>189</v>
      </c>
      <c r="C5" s="167" t="s">
        <v>190</v>
      </c>
      <c r="D5" s="168"/>
      <c r="E5" s="169"/>
      <c r="F5" s="166" t="s">
        <v>191</v>
      </c>
    </row>
    <row r="6" ht="19.5" customHeight="1" spans="1:6">
      <c r="A6" s="170"/>
      <c r="B6" s="171"/>
      <c r="C6" s="172" t="s">
        <v>60</v>
      </c>
      <c r="D6" s="172" t="s">
        <v>192</v>
      </c>
      <c r="E6" s="172" t="s">
        <v>193</v>
      </c>
      <c r="F6" s="171"/>
    </row>
    <row r="7" ht="18.75" customHeight="1" spans="1:6">
      <c r="A7" s="173">
        <v>1</v>
      </c>
      <c r="B7" s="173">
        <v>2</v>
      </c>
      <c r="C7" s="174">
        <v>3</v>
      </c>
      <c r="D7" s="173">
        <v>4</v>
      </c>
      <c r="E7" s="173">
        <v>5</v>
      </c>
      <c r="F7" s="173">
        <v>6</v>
      </c>
    </row>
    <row r="8" ht="18.75" customHeight="1" spans="1:6">
      <c r="A8" s="175">
        <v>75700</v>
      </c>
      <c r="B8" s="175"/>
      <c r="C8" s="176">
        <v>40000</v>
      </c>
      <c r="D8" s="175"/>
      <c r="E8" s="175">
        <v>40000</v>
      </c>
      <c r="F8" s="175">
        <v>35700</v>
      </c>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7"/>
  <sheetViews>
    <sheetView showZeros="0" workbookViewId="0">
      <pane ySplit="1" topLeftCell="A2" activePane="bottomLeft" state="frozen"/>
      <selection/>
      <selection pane="bottomLeft" activeCell="G9" sqref="G9"/>
    </sheetView>
  </sheetViews>
  <sheetFormatPr defaultColWidth="12.85" defaultRowHeight="15" customHeight="1"/>
  <cols>
    <col min="1" max="2" width="15.525" style="1" customWidth="1"/>
    <col min="3" max="3" width="13.5666666666667" style="1" customWidth="1"/>
    <col min="4" max="4" width="7.50833333333333" style="1" customWidth="1"/>
    <col min="5" max="5" width="13.2166666666667" style="1" customWidth="1"/>
    <col min="6" max="6" width="6.96666666666667" style="1" customWidth="1"/>
    <col min="7" max="7" width="10.8916666666667" style="1" customWidth="1"/>
    <col min="8" max="8" width="16.1416666666667" style="1" customWidth="1"/>
    <col min="9" max="9" width="15.35" style="1" customWidth="1"/>
    <col min="10" max="11" width="7.50833333333333" style="1" customWidth="1"/>
    <col min="12" max="12" width="15.35" style="1" customWidth="1"/>
    <col min="13" max="13" width="4.64166666666667" style="1" customWidth="1"/>
    <col min="14" max="14" width="6.31666666666667" style="1" customWidth="1"/>
    <col min="15" max="15" width="7.21666666666667" style="1" customWidth="1"/>
    <col min="16" max="16" width="8.21666666666667" style="1" customWidth="1"/>
    <col min="17" max="17" width="5.96666666666667" style="1" customWidth="1"/>
    <col min="18" max="18" width="5.35" style="1" customWidth="1"/>
    <col min="19" max="23" width="5.89166666666667" style="1" customWidth="1"/>
    <col min="24" max="16384" width="12.85" style="1"/>
  </cols>
  <sheetData>
    <row r="1" s="1" customFormat="1" ht="18.75" customHeight="1" spans="20:23">
      <c r="T1" s="158" t="s">
        <v>194</v>
      </c>
      <c r="U1" s="158"/>
      <c r="V1" s="158"/>
      <c r="W1" s="158"/>
    </row>
    <row r="2" s="1" customFormat="1" ht="45.75" customHeight="1" spans="1:23">
      <c r="A2" s="157" t="s">
        <v>195</v>
      </c>
      <c r="B2" s="157"/>
      <c r="C2" s="157"/>
      <c r="D2" s="157"/>
      <c r="E2" s="157"/>
      <c r="F2" s="157"/>
      <c r="G2" s="157"/>
      <c r="H2" s="157"/>
      <c r="I2" s="157"/>
      <c r="J2" s="157"/>
      <c r="K2" s="157"/>
      <c r="L2" s="157"/>
      <c r="M2" s="157"/>
      <c r="N2" s="157"/>
      <c r="O2" s="157"/>
      <c r="P2" s="157"/>
      <c r="Q2" s="157"/>
      <c r="R2" s="157"/>
      <c r="S2" s="157"/>
      <c r="T2" s="157"/>
      <c r="U2" s="157"/>
      <c r="V2" s="157"/>
      <c r="W2" s="157"/>
    </row>
    <row r="3" s="1" customFormat="1" ht="18.75" customHeight="1" spans="1:23">
      <c r="A3" s="1" t="str">
        <f>"单位名称："&amp;"陇川县统计局"</f>
        <v>单位名称：陇川县统计局</v>
      </c>
      <c r="T3" s="158" t="s">
        <v>54</v>
      </c>
      <c r="U3" s="158"/>
      <c r="V3" s="158"/>
      <c r="W3" s="158"/>
    </row>
    <row r="4" s="1" customFormat="1" ht="18.75" customHeight="1" spans="1:23">
      <c r="A4" s="36" t="s">
        <v>196</v>
      </c>
      <c r="B4" s="36" t="s">
        <v>197</v>
      </c>
      <c r="C4" s="36" t="s">
        <v>198</v>
      </c>
      <c r="D4" s="36" t="s">
        <v>199</v>
      </c>
      <c r="E4" s="36" t="s">
        <v>200</v>
      </c>
      <c r="F4" s="36" t="s">
        <v>201</v>
      </c>
      <c r="G4" s="36" t="s">
        <v>202</v>
      </c>
      <c r="H4" s="36" t="s">
        <v>203</v>
      </c>
      <c r="I4" s="36"/>
      <c r="J4" s="36"/>
      <c r="K4" s="36"/>
      <c r="L4" s="36"/>
      <c r="M4" s="36"/>
      <c r="N4" s="36"/>
      <c r="O4" s="36"/>
      <c r="P4" s="36"/>
      <c r="Q4" s="36"/>
      <c r="R4" s="36"/>
      <c r="S4" s="36"/>
      <c r="T4" s="36"/>
      <c r="U4" s="36"/>
      <c r="V4" s="36"/>
      <c r="W4" s="36"/>
    </row>
    <row r="5" s="1" customFormat="1" ht="28.3" customHeight="1" spans="1:23">
      <c r="A5" s="36"/>
      <c r="B5" s="36"/>
      <c r="C5" s="36"/>
      <c r="D5" s="36"/>
      <c r="E5" s="36"/>
      <c r="F5" s="36"/>
      <c r="G5" s="36"/>
      <c r="H5" s="36" t="s">
        <v>204</v>
      </c>
      <c r="I5" s="36" t="s">
        <v>61</v>
      </c>
      <c r="J5" s="36"/>
      <c r="K5" s="36"/>
      <c r="L5" s="36"/>
      <c r="M5" s="36"/>
      <c r="N5" s="36" t="s">
        <v>205</v>
      </c>
      <c r="O5" s="36"/>
      <c r="P5" s="36"/>
      <c r="Q5" s="36" t="s">
        <v>64</v>
      </c>
      <c r="R5" s="36" t="s">
        <v>79</v>
      </c>
      <c r="S5" s="36"/>
      <c r="T5" s="36"/>
      <c r="U5" s="36"/>
      <c r="V5" s="36"/>
      <c r="W5" s="36"/>
    </row>
    <row r="6" s="1" customFormat="1" ht="24" customHeight="1" spans="1:23">
      <c r="A6" s="36"/>
      <c r="B6" s="36"/>
      <c r="C6" s="36"/>
      <c r="D6" s="36"/>
      <c r="E6" s="36"/>
      <c r="F6" s="36"/>
      <c r="G6" s="36"/>
      <c r="H6" s="36"/>
      <c r="I6" s="36" t="s">
        <v>206</v>
      </c>
      <c r="J6" s="36" t="s">
        <v>207</v>
      </c>
      <c r="K6" s="36" t="s">
        <v>208</v>
      </c>
      <c r="L6" s="36" t="s">
        <v>209</v>
      </c>
      <c r="M6" s="36" t="s">
        <v>210</v>
      </c>
      <c r="N6" s="36" t="s">
        <v>61</v>
      </c>
      <c r="O6" s="36" t="s">
        <v>62</v>
      </c>
      <c r="P6" s="36" t="s">
        <v>63</v>
      </c>
      <c r="Q6" s="36"/>
      <c r="R6" s="36" t="s">
        <v>60</v>
      </c>
      <c r="S6" s="36" t="s">
        <v>67</v>
      </c>
      <c r="T6" s="36" t="s">
        <v>68</v>
      </c>
      <c r="U6" s="36" t="s">
        <v>69</v>
      </c>
      <c r="V6" s="36" t="s">
        <v>70</v>
      </c>
      <c r="W6" s="36" t="s">
        <v>71</v>
      </c>
    </row>
    <row r="7" s="1" customFormat="1" ht="32.05" customHeight="1" spans="1:23">
      <c r="A7" s="36"/>
      <c r="B7" s="36"/>
      <c r="C7" s="36"/>
      <c r="D7" s="36"/>
      <c r="E7" s="36"/>
      <c r="F7" s="36"/>
      <c r="G7" s="36"/>
      <c r="H7" s="36"/>
      <c r="I7" s="36"/>
      <c r="J7" s="36"/>
      <c r="K7" s="36"/>
      <c r="L7" s="36"/>
      <c r="M7" s="36"/>
      <c r="N7" s="36"/>
      <c r="O7" s="36"/>
      <c r="P7" s="36"/>
      <c r="Q7" s="36"/>
      <c r="R7" s="36"/>
      <c r="S7" s="36"/>
      <c r="T7" s="36"/>
      <c r="U7" s="36"/>
      <c r="V7" s="36"/>
      <c r="W7" s="36"/>
    </row>
    <row r="8" s="1" customFormat="1" ht="18.75" customHeight="1" spans="1:23">
      <c r="A8" s="36" t="s">
        <v>87</v>
      </c>
      <c r="B8" s="36" t="s">
        <v>88</v>
      </c>
      <c r="C8" s="36" t="s">
        <v>89</v>
      </c>
      <c r="D8" s="36" t="s">
        <v>90</v>
      </c>
      <c r="E8" s="36" t="s">
        <v>91</v>
      </c>
      <c r="F8" s="36" t="s">
        <v>92</v>
      </c>
      <c r="G8" s="36" t="s">
        <v>93</v>
      </c>
      <c r="H8" s="36" t="s">
        <v>94</v>
      </c>
      <c r="I8" s="36" t="s">
        <v>95</v>
      </c>
      <c r="J8" s="36" t="s">
        <v>96</v>
      </c>
      <c r="K8" s="36" t="s">
        <v>97</v>
      </c>
      <c r="L8" s="36" t="s">
        <v>98</v>
      </c>
      <c r="M8" s="36" t="s">
        <v>99</v>
      </c>
      <c r="N8" s="36" t="s">
        <v>100</v>
      </c>
      <c r="O8" s="36" t="s">
        <v>101</v>
      </c>
      <c r="P8" s="36" t="s">
        <v>211</v>
      </c>
      <c r="Q8" s="36" t="s">
        <v>212</v>
      </c>
      <c r="R8" s="36" t="s">
        <v>213</v>
      </c>
      <c r="S8" s="36" t="s">
        <v>214</v>
      </c>
      <c r="T8" s="36" t="s">
        <v>215</v>
      </c>
      <c r="U8" s="36" t="s">
        <v>216</v>
      </c>
      <c r="V8" s="36" t="s">
        <v>217</v>
      </c>
      <c r="W8" s="36" t="s">
        <v>218</v>
      </c>
    </row>
    <row r="9" s="1" customFormat="1" ht="53.25" customHeight="1" spans="1:23">
      <c r="A9" s="148" t="s">
        <v>73</v>
      </c>
      <c r="B9" s="148"/>
      <c r="C9" s="148"/>
      <c r="D9" s="148"/>
      <c r="E9" s="148"/>
      <c r="F9" s="148"/>
      <c r="G9" s="148"/>
      <c r="H9" s="155">
        <v>2659251.96</v>
      </c>
      <c r="I9" s="155">
        <v>2659251.96</v>
      </c>
      <c r="J9" s="155"/>
      <c r="K9" s="155"/>
      <c r="L9" s="155">
        <v>2659251.96</v>
      </c>
      <c r="M9" s="155"/>
      <c r="N9" s="155"/>
      <c r="O9" s="155"/>
      <c r="P9" s="155"/>
      <c r="Q9" s="155"/>
      <c r="R9" s="155"/>
      <c r="S9" s="155"/>
      <c r="T9" s="155"/>
      <c r="U9" s="155"/>
      <c r="V9" s="155"/>
      <c r="W9" s="155"/>
    </row>
    <row r="10" s="1" customFormat="1" ht="53.25" customHeight="1" outlineLevel="1" spans="1:23">
      <c r="A10" s="148" t="s">
        <v>73</v>
      </c>
      <c r="B10" s="148" t="s">
        <v>219</v>
      </c>
      <c r="C10" s="148" t="s">
        <v>220</v>
      </c>
      <c r="D10" s="148" t="s">
        <v>106</v>
      </c>
      <c r="E10" s="148" t="s">
        <v>107</v>
      </c>
      <c r="F10" s="148" t="s">
        <v>221</v>
      </c>
      <c r="G10" s="148" t="s">
        <v>222</v>
      </c>
      <c r="H10" s="155">
        <v>466001.28</v>
      </c>
      <c r="I10" s="155">
        <v>466001.28</v>
      </c>
      <c r="J10" s="155"/>
      <c r="K10" s="155"/>
      <c r="L10" s="155">
        <v>466001.28</v>
      </c>
      <c r="M10" s="155"/>
      <c r="N10" s="155"/>
      <c r="O10" s="155"/>
      <c r="P10" s="155"/>
      <c r="Q10" s="155"/>
      <c r="R10" s="155"/>
      <c r="S10" s="155"/>
      <c r="T10" s="155"/>
      <c r="U10" s="155"/>
      <c r="V10" s="155"/>
      <c r="W10" s="155"/>
    </row>
    <row r="11" s="1" customFormat="1" ht="53.25" customHeight="1" outlineLevel="1" spans="1:23">
      <c r="A11" s="148" t="s">
        <v>73</v>
      </c>
      <c r="B11" s="148" t="s">
        <v>223</v>
      </c>
      <c r="C11" s="148" t="s">
        <v>224</v>
      </c>
      <c r="D11" s="148" t="s">
        <v>106</v>
      </c>
      <c r="E11" s="148" t="s">
        <v>107</v>
      </c>
      <c r="F11" s="148" t="s">
        <v>221</v>
      </c>
      <c r="G11" s="148" t="s">
        <v>222</v>
      </c>
      <c r="H11" s="155">
        <v>221813.28</v>
      </c>
      <c r="I11" s="155">
        <v>221813.28</v>
      </c>
      <c r="J11" s="155"/>
      <c r="K11" s="155"/>
      <c r="L11" s="155">
        <v>221813.28</v>
      </c>
      <c r="M11" s="148"/>
      <c r="N11" s="155"/>
      <c r="O11" s="155"/>
      <c r="P11" s="155"/>
      <c r="Q11" s="155"/>
      <c r="R11" s="155"/>
      <c r="S11" s="155"/>
      <c r="T11" s="155"/>
      <c r="U11" s="155"/>
      <c r="V11" s="155"/>
      <c r="W11" s="155"/>
    </row>
    <row r="12" s="1" customFormat="1" ht="53.25" customHeight="1" outlineLevel="1" spans="1:23">
      <c r="A12" s="148" t="s">
        <v>73</v>
      </c>
      <c r="B12" s="148" t="s">
        <v>219</v>
      </c>
      <c r="C12" s="148" t="s">
        <v>220</v>
      </c>
      <c r="D12" s="148" t="s">
        <v>106</v>
      </c>
      <c r="E12" s="148" t="s">
        <v>107</v>
      </c>
      <c r="F12" s="148" t="s">
        <v>225</v>
      </c>
      <c r="G12" s="148" t="s">
        <v>226</v>
      </c>
      <c r="H12" s="155">
        <v>550065.6</v>
      </c>
      <c r="I12" s="155">
        <v>550065.6</v>
      </c>
      <c r="J12" s="155"/>
      <c r="K12" s="155"/>
      <c r="L12" s="155">
        <v>550065.6</v>
      </c>
      <c r="M12" s="148"/>
      <c r="N12" s="155"/>
      <c r="O12" s="155"/>
      <c r="P12" s="155"/>
      <c r="Q12" s="155"/>
      <c r="R12" s="155"/>
      <c r="S12" s="155"/>
      <c r="T12" s="155"/>
      <c r="U12" s="155"/>
      <c r="V12" s="155"/>
      <c r="W12" s="155"/>
    </row>
    <row r="13" s="1" customFormat="1" ht="53.25" customHeight="1" outlineLevel="1" spans="1:23">
      <c r="A13" s="148" t="s">
        <v>73</v>
      </c>
      <c r="B13" s="148" t="s">
        <v>223</v>
      </c>
      <c r="C13" s="148" t="s">
        <v>224</v>
      </c>
      <c r="D13" s="148" t="s">
        <v>106</v>
      </c>
      <c r="E13" s="148" t="s">
        <v>107</v>
      </c>
      <c r="F13" s="148" t="s">
        <v>225</v>
      </c>
      <c r="G13" s="148" t="s">
        <v>226</v>
      </c>
      <c r="H13" s="155">
        <v>28396.8</v>
      </c>
      <c r="I13" s="155">
        <v>28396.8</v>
      </c>
      <c r="J13" s="155"/>
      <c r="K13" s="155"/>
      <c r="L13" s="155">
        <v>28396.8</v>
      </c>
      <c r="M13" s="148"/>
      <c r="N13" s="155"/>
      <c r="O13" s="155"/>
      <c r="P13" s="155"/>
      <c r="Q13" s="155"/>
      <c r="R13" s="155"/>
      <c r="S13" s="155"/>
      <c r="T13" s="155"/>
      <c r="U13" s="155"/>
      <c r="V13" s="155"/>
      <c r="W13" s="155"/>
    </row>
    <row r="14" s="1" customFormat="1" ht="53.25" customHeight="1" outlineLevel="1" spans="1:23">
      <c r="A14" s="148" t="s">
        <v>73</v>
      </c>
      <c r="B14" s="148" t="s">
        <v>219</v>
      </c>
      <c r="C14" s="148" t="s">
        <v>220</v>
      </c>
      <c r="D14" s="148" t="s">
        <v>106</v>
      </c>
      <c r="E14" s="148" t="s">
        <v>107</v>
      </c>
      <c r="F14" s="148" t="s">
        <v>227</v>
      </c>
      <c r="G14" s="148" t="s">
        <v>228</v>
      </c>
      <c r="H14" s="155">
        <v>38833.44</v>
      </c>
      <c r="I14" s="155">
        <v>38833.44</v>
      </c>
      <c r="J14" s="155"/>
      <c r="K14" s="155"/>
      <c r="L14" s="155">
        <v>38833.44</v>
      </c>
      <c r="M14" s="148"/>
      <c r="N14" s="155"/>
      <c r="O14" s="155"/>
      <c r="P14" s="155"/>
      <c r="Q14" s="155"/>
      <c r="R14" s="155"/>
      <c r="S14" s="155"/>
      <c r="T14" s="155"/>
      <c r="U14" s="155"/>
      <c r="V14" s="155"/>
      <c r="W14" s="155"/>
    </row>
    <row r="15" s="1" customFormat="1" ht="53.25" customHeight="1" outlineLevel="1" spans="1:23">
      <c r="A15" s="148" t="s">
        <v>73</v>
      </c>
      <c r="B15" s="148" t="s">
        <v>223</v>
      </c>
      <c r="C15" s="148" t="s">
        <v>224</v>
      </c>
      <c r="D15" s="148" t="s">
        <v>106</v>
      </c>
      <c r="E15" s="148" t="s">
        <v>107</v>
      </c>
      <c r="F15" s="148" t="s">
        <v>229</v>
      </c>
      <c r="G15" s="148" t="s">
        <v>230</v>
      </c>
      <c r="H15" s="155">
        <v>18484.44</v>
      </c>
      <c r="I15" s="155">
        <v>18484.44</v>
      </c>
      <c r="J15" s="155"/>
      <c r="K15" s="155"/>
      <c r="L15" s="155">
        <v>18484.44</v>
      </c>
      <c r="M15" s="148"/>
      <c r="N15" s="155"/>
      <c r="O15" s="155"/>
      <c r="P15" s="155"/>
      <c r="Q15" s="155"/>
      <c r="R15" s="155"/>
      <c r="S15" s="155"/>
      <c r="T15" s="155"/>
      <c r="U15" s="155"/>
      <c r="V15" s="155"/>
      <c r="W15" s="155"/>
    </row>
    <row r="16" s="1" customFormat="1" ht="53.25" customHeight="1" outlineLevel="1" spans="1:23">
      <c r="A16" s="148" t="s">
        <v>73</v>
      </c>
      <c r="B16" s="148" t="s">
        <v>231</v>
      </c>
      <c r="C16" s="148" t="s">
        <v>232</v>
      </c>
      <c r="D16" s="148" t="s">
        <v>106</v>
      </c>
      <c r="E16" s="148" t="s">
        <v>107</v>
      </c>
      <c r="F16" s="148" t="s">
        <v>227</v>
      </c>
      <c r="G16" s="148" t="s">
        <v>228</v>
      </c>
      <c r="H16" s="155">
        <v>1500</v>
      </c>
      <c r="I16" s="155">
        <v>1500</v>
      </c>
      <c r="J16" s="155"/>
      <c r="K16" s="155"/>
      <c r="L16" s="155">
        <v>1500</v>
      </c>
      <c r="M16" s="148"/>
      <c r="N16" s="155"/>
      <c r="O16" s="155"/>
      <c r="P16" s="155"/>
      <c r="Q16" s="155"/>
      <c r="R16" s="155"/>
      <c r="S16" s="155"/>
      <c r="T16" s="155"/>
      <c r="U16" s="155"/>
      <c r="V16" s="155"/>
      <c r="W16" s="155"/>
    </row>
    <row r="17" s="1" customFormat="1" ht="53.25" customHeight="1" outlineLevel="1" spans="1:23">
      <c r="A17" s="148" t="s">
        <v>73</v>
      </c>
      <c r="B17" s="148" t="s">
        <v>233</v>
      </c>
      <c r="C17" s="148" t="s">
        <v>234</v>
      </c>
      <c r="D17" s="148" t="s">
        <v>106</v>
      </c>
      <c r="E17" s="148" t="s">
        <v>107</v>
      </c>
      <c r="F17" s="148" t="s">
        <v>229</v>
      </c>
      <c r="G17" s="148" t="s">
        <v>230</v>
      </c>
      <c r="H17" s="155">
        <v>1500</v>
      </c>
      <c r="I17" s="155">
        <v>1500</v>
      </c>
      <c r="J17" s="155"/>
      <c r="K17" s="155"/>
      <c r="L17" s="155">
        <v>1500</v>
      </c>
      <c r="M17" s="148"/>
      <c r="N17" s="155"/>
      <c r="O17" s="155"/>
      <c r="P17" s="155"/>
      <c r="Q17" s="155"/>
      <c r="R17" s="155"/>
      <c r="S17" s="155"/>
      <c r="T17" s="155"/>
      <c r="U17" s="155"/>
      <c r="V17" s="155"/>
      <c r="W17" s="155"/>
    </row>
    <row r="18" s="1" customFormat="1" ht="53.25" customHeight="1" outlineLevel="1" spans="1:23">
      <c r="A18" s="148" t="s">
        <v>73</v>
      </c>
      <c r="B18" s="148" t="s">
        <v>235</v>
      </c>
      <c r="C18" s="148" t="s">
        <v>236</v>
      </c>
      <c r="D18" s="148" t="s">
        <v>106</v>
      </c>
      <c r="E18" s="148" t="s">
        <v>107</v>
      </c>
      <c r="F18" s="148" t="s">
        <v>227</v>
      </c>
      <c r="G18" s="148" t="s">
        <v>228</v>
      </c>
      <c r="H18" s="155">
        <v>174840</v>
      </c>
      <c r="I18" s="155">
        <v>174840</v>
      </c>
      <c r="J18" s="155"/>
      <c r="K18" s="155"/>
      <c r="L18" s="155">
        <v>174840</v>
      </c>
      <c r="M18" s="148"/>
      <c r="N18" s="155"/>
      <c r="O18" s="155"/>
      <c r="P18" s="155"/>
      <c r="Q18" s="155"/>
      <c r="R18" s="155"/>
      <c r="S18" s="155"/>
      <c r="T18" s="155"/>
      <c r="U18" s="155"/>
      <c r="V18" s="155"/>
      <c r="W18" s="155"/>
    </row>
    <row r="19" s="1" customFormat="1" ht="53.25" customHeight="1" outlineLevel="1" spans="1:23">
      <c r="A19" s="148" t="s">
        <v>73</v>
      </c>
      <c r="B19" s="148" t="s">
        <v>237</v>
      </c>
      <c r="C19" s="148" t="s">
        <v>238</v>
      </c>
      <c r="D19" s="148" t="s">
        <v>106</v>
      </c>
      <c r="E19" s="148" t="s">
        <v>107</v>
      </c>
      <c r="F19" s="148" t="s">
        <v>229</v>
      </c>
      <c r="G19" s="148" t="s">
        <v>230</v>
      </c>
      <c r="H19" s="155">
        <v>60000</v>
      </c>
      <c r="I19" s="155">
        <v>60000</v>
      </c>
      <c r="J19" s="155"/>
      <c r="K19" s="155"/>
      <c r="L19" s="155">
        <v>60000</v>
      </c>
      <c r="M19" s="148"/>
      <c r="N19" s="155"/>
      <c r="O19" s="155"/>
      <c r="P19" s="155"/>
      <c r="Q19" s="155"/>
      <c r="R19" s="155"/>
      <c r="S19" s="155"/>
      <c r="T19" s="155"/>
      <c r="U19" s="155"/>
      <c r="V19" s="155"/>
      <c r="W19" s="155"/>
    </row>
    <row r="20" s="1" customFormat="1" ht="53.25" customHeight="1" outlineLevel="1" spans="1:23">
      <c r="A20" s="148" t="s">
        <v>73</v>
      </c>
      <c r="B20" s="148" t="s">
        <v>223</v>
      </c>
      <c r="C20" s="148" t="s">
        <v>224</v>
      </c>
      <c r="D20" s="148" t="s">
        <v>106</v>
      </c>
      <c r="E20" s="148" t="s">
        <v>107</v>
      </c>
      <c r="F20" s="148" t="s">
        <v>229</v>
      </c>
      <c r="G20" s="148" t="s">
        <v>230</v>
      </c>
      <c r="H20" s="155">
        <v>73954.08</v>
      </c>
      <c r="I20" s="155">
        <v>73954.08</v>
      </c>
      <c r="J20" s="155"/>
      <c r="K20" s="155"/>
      <c r="L20" s="155">
        <v>73954.08</v>
      </c>
      <c r="M20" s="148"/>
      <c r="N20" s="155"/>
      <c r="O20" s="155"/>
      <c r="P20" s="155"/>
      <c r="Q20" s="155"/>
      <c r="R20" s="155"/>
      <c r="S20" s="155"/>
      <c r="T20" s="155"/>
      <c r="U20" s="155"/>
      <c r="V20" s="155"/>
      <c r="W20" s="155"/>
    </row>
    <row r="21" s="1" customFormat="1" ht="53.25" customHeight="1" outlineLevel="1" spans="1:23">
      <c r="A21" s="148" t="s">
        <v>73</v>
      </c>
      <c r="B21" s="148" t="s">
        <v>223</v>
      </c>
      <c r="C21" s="148" t="s">
        <v>224</v>
      </c>
      <c r="D21" s="148" t="s">
        <v>106</v>
      </c>
      <c r="E21" s="148" t="s">
        <v>107</v>
      </c>
      <c r="F21" s="148" t="s">
        <v>229</v>
      </c>
      <c r="G21" s="148" t="s">
        <v>230</v>
      </c>
      <c r="H21" s="155">
        <v>49143.6</v>
      </c>
      <c r="I21" s="155">
        <v>49143.6</v>
      </c>
      <c r="J21" s="155"/>
      <c r="K21" s="155"/>
      <c r="L21" s="155">
        <v>49143.6</v>
      </c>
      <c r="M21" s="148"/>
      <c r="N21" s="155"/>
      <c r="O21" s="155"/>
      <c r="P21" s="155"/>
      <c r="Q21" s="155"/>
      <c r="R21" s="155"/>
      <c r="S21" s="155"/>
      <c r="T21" s="155"/>
      <c r="U21" s="155"/>
      <c r="V21" s="155"/>
      <c r="W21" s="155"/>
    </row>
    <row r="22" s="1" customFormat="1" ht="53.25" customHeight="1" outlineLevel="1" spans="1:23">
      <c r="A22" s="148" t="s">
        <v>73</v>
      </c>
      <c r="B22" s="148" t="s">
        <v>239</v>
      </c>
      <c r="C22" s="148" t="s">
        <v>240</v>
      </c>
      <c r="D22" s="148" t="s">
        <v>106</v>
      </c>
      <c r="E22" s="148" t="s">
        <v>107</v>
      </c>
      <c r="F22" s="148" t="s">
        <v>229</v>
      </c>
      <c r="G22" s="148" t="s">
        <v>230</v>
      </c>
      <c r="H22" s="155">
        <v>153991.44</v>
      </c>
      <c r="I22" s="155">
        <v>153991.44</v>
      </c>
      <c r="J22" s="155"/>
      <c r="K22" s="155"/>
      <c r="L22" s="155">
        <v>153991.44</v>
      </c>
      <c r="M22" s="148"/>
      <c r="N22" s="155"/>
      <c r="O22" s="155"/>
      <c r="P22" s="155"/>
      <c r="Q22" s="155"/>
      <c r="R22" s="155"/>
      <c r="S22" s="155"/>
      <c r="T22" s="155"/>
      <c r="U22" s="155"/>
      <c r="V22" s="155"/>
      <c r="W22" s="155"/>
    </row>
    <row r="23" s="1" customFormat="1" ht="53.25" customHeight="1" outlineLevel="1" spans="1:23">
      <c r="A23" s="148" t="s">
        <v>73</v>
      </c>
      <c r="B23" s="148" t="s">
        <v>241</v>
      </c>
      <c r="C23" s="148" t="s">
        <v>242</v>
      </c>
      <c r="D23" s="148" t="s">
        <v>118</v>
      </c>
      <c r="E23" s="148" t="s">
        <v>119</v>
      </c>
      <c r="F23" s="148" t="s">
        <v>243</v>
      </c>
      <c r="G23" s="148" t="s">
        <v>244</v>
      </c>
      <c r="H23" s="155">
        <v>252962</v>
      </c>
      <c r="I23" s="155">
        <v>252962</v>
      </c>
      <c r="J23" s="155"/>
      <c r="K23" s="155"/>
      <c r="L23" s="155">
        <v>252962</v>
      </c>
      <c r="M23" s="148"/>
      <c r="N23" s="155"/>
      <c r="O23" s="155"/>
      <c r="P23" s="155"/>
      <c r="Q23" s="155"/>
      <c r="R23" s="155"/>
      <c r="S23" s="155"/>
      <c r="T23" s="155"/>
      <c r="U23" s="155"/>
      <c r="V23" s="155"/>
      <c r="W23" s="155"/>
    </row>
    <row r="24" s="1" customFormat="1" ht="53.25" customHeight="1" outlineLevel="1" spans="1:23">
      <c r="A24" s="148" t="s">
        <v>73</v>
      </c>
      <c r="B24" s="148" t="s">
        <v>241</v>
      </c>
      <c r="C24" s="148" t="s">
        <v>242</v>
      </c>
      <c r="D24" s="148" t="s">
        <v>127</v>
      </c>
      <c r="E24" s="148" t="s">
        <v>128</v>
      </c>
      <c r="F24" s="148" t="s">
        <v>245</v>
      </c>
      <c r="G24" s="148" t="s">
        <v>246</v>
      </c>
      <c r="H24" s="155">
        <v>79722</v>
      </c>
      <c r="I24" s="155">
        <v>79722</v>
      </c>
      <c r="J24" s="155"/>
      <c r="K24" s="155"/>
      <c r="L24" s="155">
        <v>79722</v>
      </c>
      <c r="M24" s="148"/>
      <c r="N24" s="155"/>
      <c r="O24" s="155"/>
      <c r="P24" s="155"/>
      <c r="Q24" s="155"/>
      <c r="R24" s="155"/>
      <c r="S24" s="155"/>
      <c r="T24" s="155"/>
      <c r="U24" s="155"/>
      <c r="V24" s="155"/>
      <c r="W24" s="155"/>
    </row>
    <row r="25" s="1" customFormat="1" ht="53.25" customHeight="1" outlineLevel="1" spans="1:23">
      <c r="A25" s="148" t="s">
        <v>73</v>
      </c>
      <c r="B25" s="148" t="s">
        <v>241</v>
      </c>
      <c r="C25" s="148" t="s">
        <v>242</v>
      </c>
      <c r="D25" s="148" t="s">
        <v>129</v>
      </c>
      <c r="E25" s="148" t="s">
        <v>130</v>
      </c>
      <c r="F25" s="148" t="s">
        <v>245</v>
      </c>
      <c r="G25" s="148" t="s">
        <v>246</v>
      </c>
      <c r="H25" s="155">
        <v>38857</v>
      </c>
      <c r="I25" s="155">
        <v>38857</v>
      </c>
      <c r="J25" s="155"/>
      <c r="K25" s="155"/>
      <c r="L25" s="155">
        <v>38857</v>
      </c>
      <c r="M25" s="148"/>
      <c r="N25" s="155"/>
      <c r="O25" s="155"/>
      <c r="P25" s="155"/>
      <c r="Q25" s="155"/>
      <c r="R25" s="155"/>
      <c r="S25" s="155"/>
      <c r="T25" s="155"/>
      <c r="U25" s="155"/>
      <c r="V25" s="155"/>
      <c r="W25" s="155"/>
    </row>
    <row r="26" s="1" customFormat="1" ht="53.25" customHeight="1" outlineLevel="1" spans="1:23">
      <c r="A26" s="148" t="s">
        <v>73</v>
      </c>
      <c r="B26" s="148" t="s">
        <v>241</v>
      </c>
      <c r="C26" s="148" t="s">
        <v>242</v>
      </c>
      <c r="D26" s="148" t="s">
        <v>127</v>
      </c>
      <c r="E26" s="148" t="s">
        <v>128</v>
      </c>
      <c r="F26" s="148" t="s">
        <v>245</v>
      </c>
      <c r="G26" s="148" t="s">
        <v>246</v>
      </c>
      <c r="H26" s="155">
        <v>4250</v>
      </c>
      <c r="I26" s="155">
        <v>4250</v>
      </c>
      <c r="J26" s="155"/>
      <c r="K26" s="155"/>
      <c r="L26" s="155">
        <v>4250</v>
      </c>
      <c r="M26" s="148"/>
      <c r="N26" s="155"/>
      <c r="O26" s="155"/>
      <c r="P26" s="155"/>
      <c r="Q26" s="155"/>
      <c r="R26" s="155"/>
      <c r="S26" s="155"/>
      <c r="T26" s="155"/>
      <c r="U26" s="155"/>
      <c r="V26" s="155"/>
      <c r="W26" s="155"/>
    </row>
    <row r="27" s="1" customFormat="1" ht="53.25" customHeight="1" outlineLevel="1" spans="1:23">
      <c r="A27" s="148" t="s">
        <v>73</v>
      </c>
      <c r="B27" s="148" t="s">
        <v>241</v>
      </c>
      <c r="C27" s="148" t="s">
        <v>242</v>
      </c>
      <c r="D27" s="148" t="s">
        <v>129</v>
      </c>
      <c r="E27" s="148" t="s">
        <v>130</v>
      </c>
      <c r="F27" s="148" t="s">
        <v>245</v>
      </c>
      <c r="G27" s="148" t="s">
        <v>246</v>
      </c>
      <c r="H27" s="155">
        <v>1500</v>
      </c>
      <c r="I27" s="155">
        <v>1500</v>
      </c>
      <c r="J27" s="155"/>
      <c r="K27" s="155"/>
      <c r="L27" s="155">
        <v>1500</v>
      </c>
      <c r="M27" s="148"/>
      <c r="N27" s="155"/>
      <c r="O27" s="155"/>
      <c r="P27" s="155"/>
      <c r="Q27" s="155"/>
      <c r="R27" s="155"/>
      <c r="S27" s="155"/>
      <c r="T27" s="155"/>
      <c r="U27" s="155"/>
      <c r="V27" s="155"/>
      <c r="W27" s="155"/>
    </row>
    <row r="28" s="1" customFormat="1" ht="53.25" customHeight="1" outlineLevel="1" spans="1:23">
      <c r="A28" s="148" t="s">
        <v>73</v>
      </c>
      <c r="B28" s="148" t="s">
        <v>241</v>
      </c>
      <c r="C28" s="148" t="s">
        <v>242</v>
      </c>
      <c r="D28" s="148" t="s">
        <v>131</v>
      </c>
      <c r="E28" s="148" t="s">
        <v>132</v>
      </c>
      <c r="F28" s="148" t="s">
        <v>247</v>
      </c>
      <c r="G28" s="148" t="s">
        <v>248</v>
      </c>
      <c r="H28" s="155">
        <v>40988</v>
      </c>
      <c r="I28" s="155">
        <v>40988</v>
      </c>
      <c r="J28" s="155"/>
      <c r="K28" s="155"/>
      <c r="L28" s="155">
        <v>40988</v>
      </c>
      <c r="M28" s="148"/>
      <c r="N28" s="155"/>
      <c r="O28" s="155"/>
      <c r="P28" s="155"/>
      <c r="Q28" s="155"/>
      <c r="R28" s="155"/>
      <c r="S28" s="155"/>
      <c r="T28" s="155"/>
      <c r="U28" s="155"/>
      <c r="V28" s="155"/>
      <c r="W28" s="155"/>
    </row>
    <row r="29" s="1" customFormat="1" ht="53.25" customHeight="1" outlineLevel="1" spans="1:23">
      <c r="A29" s="148" t="s">
        <v>73</v>
      </c>
      <c r="B29" s="148" t="s">
        <v>241</v>
      </c>
      <c r="C29" s="148" t="s">
        <v>242</v>
      </c>
      <c r="D29" s="148" t="s">
        <v>133</v>
      </c>
      <c r="E29" s="148" t="s">
        <v>134</v>
      </c>
      <c r="F29" s="148" t="s">
        <v>249</v>
      </c>
      <c r="G29" s="148" t="s">
        <v>250</v>
      </c>
      <c r="H29" s="155">
        <v>3163</v>
      </c>
      <c r="I29" s="155">
        <v>3163</v>
      </c>
      <c r="J29" s="155"/>
      <c r="K29" s="155"/>
      <c r="L29" s="155">
        <v>3163</v>
      </c>
      <c r="M29" s="148"/>
      <c r="N29" s="155"/>
      <c r="O29" s="155"/>
      <c r="P29" s="155"/>
      <c r="Q29" s="155"/>
      <c r="R29" s="155"/>
      <c r="S29" s="155"/>
      <c r="T29" s="155"/>
      <c r="U29" s="155"/>
      <c r="V29" s="155"/>
      <c r="W29" s="155"/>
    </row>
    <row r="30" s="1" customFormat="1" ht="53.25" customHeight="1" outlineLevel="1" spans="1:23">
      <c r="A30" s="148" t="s">
        <v>73</v>
      </c>
      <c r="B30" s="148" t="s">
        <v>241</v>
      </c>
      <c r="C30" s="148" t="s">
        <v>242</v>
      </c>
      <c r="D30" s="148" t="s">
        <v>122</v>
      </c>
      <c r="E30" s="148" t="s">
        <v>121</v>
      </c>
      <c r="F30" s="148" t="s">
        <v>249</v>
      </c>
      <c r="G30" s="148" t="s">
        <v>250</v>
      </c>
      <c r="H30" s="155">
        <v>3824</v>
      </c>
      <c r="I30" s="155">
        <v>3824</v>
      </c>
      <c r="J30" s="155"/>
      <c r="K30" s="155"/>
      <c r="L30" s="155">
        <v>3824</v>
      </c>
      <c r="M30" s="148"/>
      <c r="N30" s="155"/>
      <c r="O30" s="155"/>
      <c r="P30" s="155"/>
      <c r="Q30" s="155"/>
      <c r="R30" s="155"/>
      <c r="S30" s="155"/>
      <c r="T30" s="155"/>
      <c r="U30" s="155"/>
      <c r="V30" s="155"/>
      <c r="W30" s="155"/>
    </row>
    <row r="31" s="1" customFormat="1" ht="53.25" customHeight="1" outlineLevel="1" spans="1:23">
      <c r="A31" s="148" t="s">
        <v>73</v>
      </c>
      <c r="B31" s="148" t="s">
        <v>241</v>
      </c>
      <c r="C31" s="148" t="s">
        <v>242</v>
      </c>
      <c r="D31" s="148" t="s">
        <v>133</v>
      </c>
      <c r="E31" s="148" t="s">
        <v>134</v>
      </c>
      <c r="F31" s="148" t="s">
        <v>249</v>
      </c>
      <c r="G31" s="148" t="s">
        <v>250</v>
      </c>
      <c r="H31" s="155">
        <v>6324</v>
      </c>
      <c r="I31" s="155">
        <v>6324</v>
      </c>
      <c r="J31" s="155"/>
      <c r="K31" s="155"/>
      <c r="L31" s="155">
        <v>6324</v>
      </c>
      <c r="M31" s="148"/>
      <c r="N31" s="155"/>
      <c r="O31" s="155"/>
      <c r="P31" s="155"/>
      <c r="Q31" s="155"/>
      <c r="R31" s="155"/>
      <c r="S31" s="155"/>
      <c r="T31" s="155"/>
      <c r="U31" s="155"/>
      <c r="V31" s="155"/>
      <c r="W31" s="155"/>
    </row>
    <row r="32" s="1" customFormat="1" ht="53.25" customHeight="1" outlineLevel="1" spans="1:23">
      <c r="A32" s="148" t="s">
        <v>73</v>
      </c>
      <c r="B32" s="148" t="s">
        <v>251</v>
      </c>
      <c r="C32" s="148" t="s">
        <v>140</v>
      </c>
      <c r="D32" s="148" t="s">
        <v>139</v>
      </c>
      <c r="E32" s="148" t="s">
        <v>140</v>
      </c>
      <c r="F32" s="148" t="s">
        <v>252</v>
      </c>
      <c r="G32" s="148" t="s">
        <v>140</v>
      </c>
      <c r="H32" s="155">
        <v>189722</v>
      </c>
      <c r="I32" s="155">
        <v>189722</v>
      </c>
      <c r="J32" s="155"/>
      <c r="K32" s="155"/>
      <c r="L32" s="155">
        <v>189722</v>
      </c>
      <c r="M32" s="148"/>
      <c r="N32" s="155"/>
      <c r="O32" s="155"/>
      <c r="P32" s="155"/>
      <c r="Q32" s="155"/>
      <c r="R32" s="155"/>
      <c r="S32" s="155"/>
      <c r="T32" s="155"/>
      <c r="U32" s="155"/>
      <c r="V32" s="155"/>
      <c r="W32" s="155"/>
    </row>
    <row r="33" s="1" customFormat="1" ht="53.25" customHeight="1" outlineLevel="1" spans="1:23">
      <c r="A33" s="148" t="s">
        <v>73</v>
      </c>
      <c r="B33" s="148" t="s">
        <v>253</v>
      </c>
      <c r="C33" s="148" t="s">
        <v>254</v>
      </c>
      <c r="D33" s="148" t="s">
        <v>106</v>
      </c>
      <c r="E33" s="148" t="s">
        <v>107</v>
      </c>
      <c r="F33" s="148" t="s">
        <v>255</v>
      </c>
      <c r="G33" s="148" t="s">
        <v>256</v>
      </c>
      <c r="H33" s="155">
        <v>73340</v>
      </c>
      <c r="I33" s="155">
        <v>73340</v>
      </c>
      <c r="J33" s="155"/>
      <c r="K33" s="155"/>
      <c r="L33" s="155">
        <v>73340</v>
      </c>
      <c r="M33" s="148"/>
      <c r="N33" s="155"/>
      <c r="O33" s="155"/>
      <c r="P33" s="155"/>
      <c r="Q33" s="155"/>
      <c r="R33" s="155"/>
      <c r="S33" s="155"/>
      <c r="T33" s="155"/>
      <c r="U33" s="155"/>
      <c r="V33" s="155"/>
      <c r="W33" s="155"/>
    </row>
    <row r="34" s="1" customFormat="1" ht="53.25" customHeight="1" outlineLevel="1" spans="1:23">
      <c r="A34" s="148" t="s">
        <v>73</v>
      </c>
      <c r="B34" s="148" t="s">
        <v>257</v>
      </c>
      <c r="C34" s="148" t="s">
        <v>258</v>
      </c>
      <c r="D34" s="148" t="s">
        <v>106</v>
      </c>
      <c r="E34" s="148" t="s">
        <v>107</v>
      </c>
      <c r="F34" s="148" t="s">
        <v>259</v>
      </c>
      <c r="G34" s="148" t="s">
        <v>260</v>
      </c>
      <c r="H34" s="155">
        <v>28500</v>
      </c>
      <c r="I34" s="155">
        <v>28500</v>
      </c>
      <c r="J34" s="155"/>
      <c r="K34" s="155"/>
      <c r="L34" s="155">
        <v>28500</v>
      </c>
      <c r="M34" s="148"/>
      <c r="N34" s="155"/>
      <c r="O34" s="155"/>
      <c r="P34" s="155"/>
      <c r="Q34" s="155"/>
      <c r="R34" s="155"/>
      <c r="S34" s="155"/>
      <c r="T34" s="155"/>
      <c r="U34" s="155"/>
      <c r="V34" s="155"/>
      <c r="W34" s="155"/>
    </row>
    <row r="35" s="1" customFormat="1" ht="53.25" customHeight="1" outlineLevel="1" spans="1:23">
      <c r="A35" s="148" t="s">
        <v>73</v>
      </c>
      <c r="B35" s="148" t="s">
        <v>261</v>
      </c>
      <c r="C35" s="148" t="s">
        <v>262</v>
      </c>
      <c r="D35" s="148" t="s">
        <v>116</v>
      </c>
      <c r="E35" s="148" t="s">
        <v>117</v>
      </c>
      <c r="F35" s="148" t="s">
        <v>259</v>
      </c>
      <c r="G35" s="148" t="s">
        <v>260</v>
      </c>
      <c r="H35" s="155">
        <v>7000</v>
      </c>
      <c r="I35" s="155">
        <v>7000</v>
      </c>
      <c r="J35" s="155"/>
      <c r="K35" s="155"/>
      <c r="L35" s="155">
        <v>7000</v>
      </c>
      <c r="M35" s="148"/>
      <c r="N35" s="155"/>
      <c r="O35" s="155"/>
      <c r="P35" s="155"/>
      <c r="Q35" s="155"/>
      <c r="R35" s="155"/>
      <c r="S35" s="155"/>
      <c r="T35" s="155"/>
      <c r="U35" s="155"/>
      <c r="V35" s="155"/>
      <c r="W35" s="155"/>
    </row>
    <row r="36" s="1" customFormat="1" ht="53.25" customHeight="1" outlineLevel="1" spans="1:23">
      <c r="A36" s="148" t="s">
        <v>73</v>
      </c>
      <c r="B36" s="148" t="s">
        <v>263</v>
      </c>
      <c r="C36" s="148" t="s">
        <v>264</v>
      </c>
      <c r="D36" s="148" t="s">
        <v>106</v>
      </c>
      <c r="E36" s="148" t="s">
        <v>107</v>
      </c>
      <c r="F36" s="148" t="s">
        <v>265</v>
      </c>
      <c r="G36" s="148" t="s">
        <v>266</v>
      </c>
      <c r="H36" s="155">
        <v>90576</v>
      </c>
      <c r="I36" s="155">
        <v>90576</v>
      </c>
      <c r="J36" s="155"/>
      <c r="K36" s="155"/>
      <c r="L36" s="155">
        <v>90576</v>
      </c>
      <c r="M36" s="148"/>
      <c r="N36" s="155"/>
      <c r="O36" s="155"/>
      <c r="P36" s="155"/>
      <c r="Q36" s="155"/>
      <c r="R36" s="155"/>
      <c r="S36" s="155"/>
      <c r="T36" s="155"/>
      <c r="U36" s="155"/>
      <c r="V36" s="155"/>
      <c r="W36" s="155"/>
    </row>
    <row r="37" s="1" customFormat="1" ht="30.75" customHeight="1" spans="1:23">
      <c r="A37" s="37" t="s">
        <v>57</v>
      </c>
      <c r="B37" s="37"/>
      <c r="C37" s="37"/>
      <c r="D37" s="37"/>
      <c r="E37" s="37"/>
      <c r="F37" s="37"/>
      <c r="G37" s="37"/>
      <c r="H37" s="155">
        <v>2659251.96</v>
      </c>
      <c r="I37" s="155">
        <v>2659251.96</v>
      </c>
      <c r="J37" s="155"/>
      <c r="K37" s="155"/>
      <c r="L37" s="155">
        <v>2659251.96</v>
      </c>
      <c r="M37" s="155"/>
      <c r="N37" s="155"/>
      <c r="O37" s="155"/>
      <c r="P37" s="155"/>
      <c r="Q37" s="155"/>
      <c r="R37" s="155"/>
      <c r="S37" s="155"/>
      <c r="T37" s="155"/>
      <c r="U37" s="155"/>
      <c r="V37" s="155"/>
      <c r="W37" s="155"/>
    </row>
  </sheetData>
  <mergeCells count="32">
    <mergeCell ref="T1:W1"/>
    <mergeCell ref="A2:W2"/>
    <mergeCell ref="A3:G3"/>
    <mergeCell ref="T3:W3"/>
    <mergeCell ref="H4:W4"/>
    <mergeCell ref="I5:M5"/>
    <mergeCell ref="N5:P5"/>
    <mergeCell ref="R5:W5"/>
    <mergeCell ref="A37:G37"/>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8"/>
  <sheetViews>
    <sheetView showZeros="0" workbookViewId="0">
      <pane ySplit="1" topLeftCell="A37" activePane="bottomLeft" state="frozen"/>
      <selection/>
      <selection pane="bottomLeft" activeCell="E17" sqref="E17"/>
    </sheetView>
  </sheetViews>
  <sheetFormatPr defaultColWidth="12.85" defaultRowHeight="15" customHeight="1"/>
  <cols>
    <col min="1" max="1" width="7.14166666666667" style="1" customWidth="1"/>
    <col min="2" max="2" width="9.64166666666667" style="1" customWidth="1"/>
    <col min="3" max="3" width="12.3166666666667" style="1" customWidth="1"/>
    <col min="4" max="4" width="13.2166666666667" style="1" customWidth="1"/>
    <col min="5" max="5" width="7.50833333333333" style="1" customWidth="1"/>
    <col min="6" max="6" width="9.1" style="1" customWidth="1"/>
    <col min="7" max="7" width="6.6" style="1" customWidth="1"/>
    <col min="8" max="8" width="7.31666666666667" style="1" customWidth="1"/>
    <col min="9" max="11" width="16.0666666666667" style="1" customWidth="1"/>
    <col min="12" max="12" width="9.1" style="1" customWidth="1"/>
    <col min="13" max="13" width="7.31666666666667" style="1" customWidth="1"/>
    <col min="14" max="16" width="5.89166666666667" style="1" customWidth="1"/>
    <col min="17" max="17" width="10.0083333333333" style="1" customWidth="1"/>
    <col min="18" max="18" width="13.7583333333333" style="1" customWidth="1"/>
    <col min="19" max="20" width="12.3166666666667" style="1" customWidth="1"/>
    <col min="21" max="21" width="9.46666666666667" style="1" customWidth="1"/>
    <col min="22" max="22" width="6.25833333333333" style="1" customWidth="1"/>
    <col min="23" max="23" width="13.7583333333333" style="1" customWidth="1"/>
    <col min="24" max="16384" width="12.85" style="1"/>
  </cols>
  <sheetData>
    <row r="1" s="1" customFormat="1" ht="18.75" customHeight="1" spans="1:23">
      <c r="A1" s="150" t="s">
        <v>267</v>
      </c>
      <c r="B1" s="150"/>
      <c r="C1" s="150"/>
      <c r="D1" s="150"/>
      <c r="E1" s="150"/>
      <c r="F1" s="150"/>
      <c r="G1" s="150"/>
      <c r="H1" s="150"/>
      <c r="I1" s="150"/>
      <c r="J1" s="150"/>
      <c r="K1" s="150"/>
      <c r="L1" s="150"/>
      <c r="M1" s="150"/>
      <c r="N1" s="150"/>
      <c r="O1" s="150"/>
      <c r="P1" s="150"/>
      <c r="Q1" s="150"/>
      <c r="R1" s="150"/>
      <c r="S1" s="150"/>
      <c r="T1" s="150"/>
      <c r="U1" s="150"/>
      <c r="V1" s="150"/>
      <c r="W1" s="150"/>
    </row>
    <row r="2" s="1" customFormat="1" ht="26.25" customHeight="1" spans="1:23">
      <c r="A2" s="146" t="s">
        <v>268</v>
      </c>
      <c r="B2" s="146"/>
      <c r="C2" s="146"/>
      <c r="D2" s="146"/>
      <c r="E2" s="146"/>
      <c r="F2" s="146"/>
      <c r="G2" s="146"/>
      <c r="H2" s="146"/>
      <c r="I2" s="146"/>
      <c r="J2" s="146"/>
      <c r="K2" s="154"/>
      <c r="L2" s="146"/>
      <c r="M2" s="146"/>
      <c r="N2" s="146"/>
      <c r="O2" s="146"/>
      <c r="P2" s="146"/>
      <c r="Q2" s="146"/>
      <c r="R2" s="146"/>
      <c r="S2" s="146"/>
      <c r="T2" s="146"/>
      <c r="U2" s="146"/>
      <c r="V2" s="146"/>
      <c r="W2" s="146"/>
    </row>
    <row r="3" s="1" customFormat="1" ht="18.75" customHeight="1" spans="1:23">
      <c r="A3" s="151" t="str">
        <f>"单位名称："&amp;"陇川县统计局"</f>
        <v>单位名称：陇川县统计局</v>
      </c>
      <c r="B3" s="151"/>
      <c r="C3" s="151"/>
      <c r="D3" s="151"/>
      <c r="E3" s="151"/>
      <c r="F3" s="151"/>
      <c r="G3" s="151"/>
      <c r="H3" s="152"/>
      <c r="I3" s="152"/>
      <c r="J3" s="152"/>
      <c r="K3" s="152"/>
      <c r="L3" s="152"/>
      <c r="M3" s="152"/>
      <c r="N3" s="152"/>
      <c r="O3" s="152"/>
      <c r="P3" s="152"/>
      <c r="Q3" s="152"/>
      <c r="R3" s="152"/>
      <c r="S3" s="152"/>
      <c r="T3" s="152"/>
      <c r="U3" s="152"/>
      <c r="V3" s="150" t="s">
        <v>54</v>
      </c>
      <c r="W3" s="150"/>
    </row>
    <row r="4" s="1" customFormat="1" ht="26.25" customHeight="1" spans="1:23">
      <c r="A4" s="153" t="s">
        <v>269</v>
      </c>
      <c r="B4" s="153" t="s">
        <v>197</v>
      </c>
      <c r="C4" s="153" t="s">
        <v>198</v>
      </c>
      <c r="D4" s="153" t="s">
        <v>270</v>
      </c>
      <c r="E4" s="153" t="s">
        <v>199</v>
      </c>
      <c r="F4" s="153" t="s">
        <v>200</v>
      </c>
      <c r="G4" s="153" t="s">
        <v>271</v>
      </c>
      <c r="H4" s="153" t="s">
        <v>272</v>
      </c>
      <c r="I4" s="153" t="s">
        <v>57</v>
      </c>
      <c r="J4" s="153" t="s">
        <v>273</v>
      </c>
      <c r="K4" s="153"/>
      <c r="L4" s="153"/>
      <c r="M4" s="153"/>
      <c r="N4" s="153" t="s">
        <v>205</v>
      </c>
      <c r="O4" s="153"/>
      <c r="P4" s="153"/>
      <c r="Q4" s="153" t="s">
        <v>64</v>
      </c>
      <c r="R4" s="153" t="s">
        <v>79</v>
      </c>
      <c r="S4" s="153"/>
      <c r="T4" s="153"/>
      <c r="U4" s="153"/>
      <c r="V4" s="153"/>
      <c r="W4" s="153"/>
    </row>
    <row r="5" s="1" customFormat="1" ht="26.25" customHeight="1" spans="1:23">
      <c r="A5" s="153"/>
      <c r="B5" s="153"/>
      <c r="C5" s="153"/>
      <c r="D5" s="153"/>
      <c r="E5" s="153"/>
      <c r="F5" s="153"/>
      <c r="G5" s="153"/>
      <c r="H5" s="153"/>
      <c r="I5" s="153"/>
      <c r="J5" s="153" t="s">
        <v>61</v>
      </c>
      <c r="K5" s="153"/>
      <c r="L5" s="153" t="s">
        <v>62</v>
      </c>
      <c r="M5" s="153" t="s">
        <v>63</v>
      </c>
      <c r="N5" s="153" t="s">
        <v>61</v>
      </c>
      <c r="O5" s="153" t="s">
        <v>62</v>
      </c>
      <c r="P5" s="153" t="s">
        <v>63</v>
      </c>
      <c r="Q5" s="153"/>
      <c r="R5" s="153" t="s">
        <v>60</v>
      </c>
      <c r="S5" s="153" t="s">
        <v>67</v>
      </c>
      <c r="T5" s="153" t="s">
        <v>68</v>
      </c>
      <c r="U5" s="153" t="s">
        <v>69</v>
      </c>
      <c r="V5" s="153" t="s">
        <v>70</v>
      </c>
      <c r="W5" s="153" t="s">
        <v>71</v>
      </c>
    </row>
    <row r="6" s="1" customFormat="1" ht="26.25" customHeight="1" spans="1:23">
      <c r="A6" s="153"/>
      <c r="B6" s="153"/>
      <c r="C6" s="153"/>
      <c r="D6" s="153"/>
      <c r="E6" s="153"/>
      <c r="F6" s="153"/>
      <c r="G6" s="153"/>
      <c r="H6" s="153"/>
      <c r="I6" s="153"/>
      <c r="J6" s="153" t="s">
        <v>60</v>
      </c>
      <c r="K6" s="153" t="s">
        <v>274</v>
      </c>
      <c r="L6" s="153"/>
      <c r="M6" s="153"/>
      <c r="N6" s="153"/>
      <c r="O6" s="153"/>
      <c r="P6" s="153"/>
      <c r="Q6" s="153"/>
      <c r="R6" s="153"/>
      <c r="S6" s="153"/>
      <c r="T6" s="153"/>
      <c r="U6" s="153"/>
      <c r="V6" s="153"/>
      <c r="W6" s="153"/>
    </row>
    <row r="7" s="1" customFormat="1" ht="18.75" customHeight="1" spans="1:23">
      <c r="A7" s="153" t="s">
        <v>87</v>
      </c>
      <c r="B7" s="153" t="s">
        <v>88</v>
      </c>
      <c r="C7" s="153" t="s">
        <v>89</v>
      </c>
      <c r="D7" s="153" t="s">
        <v>90</v>
      </c>
      <c r="E7" s="153" t="s">
        <v>91</v>
      </c>
      <c r="F7" s="153" t="s">
        <v>92</v>
      </c>
      <c r="G7" s="153" t="s">
        <v>93</v>
      </c>
      <c r="H7" s="153" t="s">
        <v>94</v>
      </c>
      <c r="I7" s="153" t="s">
        <v>95</v>
      </c>
      <c r="J7" s="153" t="s">
        <v>96</v>
      </c>
      <c r="K7" s="153" t="s">
        <v>97</v>
      </c>
      <c r="L7" s="153" t="s">
        <v>98</v>
      </c>
      <c r="M7" s="153" t="s">
        <v>99</v>
      </c>
      <c r="N7" s="153" t="s">
        <v>100</v>
      </c>
      <c r="O7" s="153" t="s">
        <v>101</v>
      </c>
      <c r="P7" s="153" t="s">
        <v>211</v>
      </c>
      <c r="Q7" s="153" t="s">
        <v>212</v>
      </c>
      <c r="R7" s="153" t="s">
        <v>213</v>
      </c>
      <c r="S7" s="153" t="s">
        <v>214</v>
      </c>
      <c r="T7" s="153" t="s">
        <v>215</v>
      </c>
      <c r="U7" s="153" t="s">
        <v>216</v>
      </c>
      <c r="V7" s="153" t="s">
        <v>217</v>
      </c>
      <c r="W7" s="153" t="s">
        <v>218</v>
      </c>
    </row>
    <row r="8" s="1" customFormat="1" ht="52.5" customHeight="1" spans="1:23">
      <c r="A8" s="148"/>
      <c r="B8" s="148"/>
      <c r="C8" s="148" t="s">
        <v>275</v>
      </c>
      <c r="D8" s="148"/>
      <c r="E8" s="148"/>
      <c r="F8" s="148"/>
      <c r="G8" s="148"/>
      <c r="H8" s="148"/>
      <c r="I8" s="155">
        <v>100000</v>
      </c>
      <c r="J8" s="155">
        <v>100000</v>
      </c>
      <c r="K8" s="156">
        <v>100000</v>
      </c>
      <c r="L8" s="155"/>
      <c r="M8" s="155"/>
      <c r="N8" s="155"/>
      <c r="O8" s="155"/>
      <c r="P8" s="155"/>
      <c r="Q8" s="155"/>
      <c r="R8" s="155"/>
      <c r="S8" s="155"/>
      <c r="T8" s="155"/>
      <c r="U8" s="155"/>
      <c r="V8" s="155"/>
      <c r="W8" s="155"/>
    </row>
    <row r="9" s="1" customFormat="1" ht="52.5" customHeight="1" outlineLevel="1" spans="1:23">
      <c r="A9" s="148" t="s">
        <v>276</v>
      </c>
      <c r="B9" s="148" t="s">
        <v>277</v>
      </c>
      <c r="C9" s="148" t="s">
        <v>275</v>
      </c>
      <c r="D9" s="148" t="s">
        <v>73</v>
      </c>
      <c r="E9" s="148" t="s">
        <v>110</v>
      </c>
      <c r="F9" s="148" t="s">
        <v>111</v>
      </c>
      <c r="G9" s="148" t="s">
        <v>278</v>
      </c>
      <c r="H9" s="148" t="s">
        <v>279</v>
      </c>
      <c r="I9" s="155">
        <v>68500</v>
      </c>
      <c r="J9" s="155">
        <v>68500</v>
      </c>
      <c r="K9" s="156">
        <v>68500</v>
      </c>
      <c r="L9" s="155"/>
      <c r="M9" s="155"/>
      <c r="N9" s="155"/>
      <c r="O9" s="155"/>
      <c r="P9" s="155"/>
      <c r="Q9" s="155"/>
      <c r="R9" s="155"/>
      <c r="S9" s="155"/>
      <c r="T9" s="155"/>
      <c r="U9" s="155"/>
      <c r="V9" s="155"/>
      <c r="W9" s="155"/>
    </row>
    <row r="10" s="1" customFormat="1" ht="52.5" customHeight="1" outlineLevel="1" spans="1:23">
      <c r="A10" s="148" t="s">
        <v>276</v>
      </c>
      <c r="B10" s="148" t="s">
        <v>277</v>
      </c>
      <c r="C10" s="148" t="s">
        <v>275</v>
      </c>
      <c r="D10" s="148" t="s">
        <v>73</v>
      </c>
      <c r="E10" s="148" t="s">
        <v>110</v>
      </c>
      <c r="F10" s="148" t="s">
        <v>111</v>
      </c>
      <c r="G10" s="148" t="s">
        <v>280</v>
      </c>
      <c r="H10" s="148" t="s">
        <v>281</v>
      </c>
      <c r="I10" s="155">
        <v>1000</v>
      </c>
      <c r="J10" s="155">
        <v>1000</v>
      </c>
      <c r="K10" s="156">
        <v>1000</v>
      </c>
      <c r="L10" s="155"/>
      <c r="M10" s="155"/>
      <c r="N10" s="148"/>
      <c r="O10" s="148"/>
      <c r="P10" s="148"/>
      <c r="Q10" s="155"/>
      <c r="R10" s="155"/>
      <c r="S10" s="155"/>
      <c r="T10" s="155"/>
      <c r="U10" s="155"/>
      <c r="V10" s="155"/>
      <c r="W10" s="155"/>
    </row>
    <row r="11" s="1" customFormat="1" ht="52.5" customHeight="1" outlineLevel="1" spans="1:23">
      <c r="A11" s="148" t="s">
        <v>276</v>
      </c>
      <c r="B11" s="148" t="s">
        <v>277</v>
      </c>
      <c r="C11" s="148" t="s">
        <v>275</v>
      </c>
      <c r="D11" s="148" t="s">
        <v>73</v>
      </c>
      <c r="E11" s="148" t="s">
        <v>110</v>
      </c>
      <c r="F11" s="148" t="s">
        <v>111</v>
      </c>
      <c r="G11" s="148" t="s">
        <v>282</v>
      </c>
      <c r="H11" s="148" t="s">
        <v>283</v>
      </c>
      <c r="I11" s="155">
        <v>500</v>
      </c>
      <c r="J11" s="155">
        <v>500</v>
      </c>
      <c r="K11" s="156">
        <v>500</v>
      </c>
      <c r="L11" s="155"/>
      <c r="M11" s="155"/>
      <c r="N11" s="148"/>
      <c r="O11" s="148"/>
      <c r="P11" s="148"/>
      <c r="Q11" s="155"/>
      <c r="R11" s="155"/>
      <c r="S11" s="155"/>
      <c r="T11" s="155"/>
      <c r="U11" s="155"/>
      <c r="V11" s="155"/>
      <c r="W11" s="155"/>
    </row>
    <row r="12" s="1" customFormat="1" ht="52.5" customHeight="1" outlineLevel="1" spans="1:23">
      <c r="A12" s="148" t="s">
        <v>276</v>
      </c>
      <c r="B12" s="148" t="s">
        <v>277</v>
      </c>
      <c r="C12" s="148" t="s">
        <v>275</v>
      </c>
      <c r="D12" s="148" t="s">
        <v>73</v>
      </c>
      <c r="E12" s="148" t="s">
        <v>110</v>
      </c>
      <c r="F12" s="148" t="s">
        <v>111</v>
      </c>
      <c r="G12" s="148" t="s">
        <v>284</v>
      </c>
      <c r="H12" s="148" t="s">
        <v>191</v>
      </c>
      <c r="I12" s="155">
        <v>10000</v>
      </c>
      <c r="J12" s="155">
        <v>10000</v>
      </c>
      <c r="K12" s="156">
        <v>10000</v>
      </c>
      <c r="L12" s="155"/>
      <c r="M12" s="155"/>
      <c r="N12" s="148"/>
      <c r="O12" s="148"/>
      <c r="P12" s="148"/>
      <c r="Q12" s="155"/>
      <c r="R12" s="155"/>
      <c r="S12" s="155"/>
      <c r="T12" s="155"/>
      <c r="U12" s="155"/>
      <c r="V12" s="155"/>
      <c r="W12" s="155"/>
    </row>
    <row r="13" s="1" customFormat="1" ht="52.5" customHeight="1" outlineLevel="1" spans="1:23">
      <c r="A13" s="148" t="s">
        <v>276</v>
      </c>
      <c r="B13" s="148" t="s">
        <v>277</v>
      </c>
      <c r="C13" s="148" t="s">
        <v>275</v>
      </c>
      <c r="D13" s="148" t="s">
        <v>73</v>
      </c>
      <c r="E13" s="148" t="s">
        <v>110</v>
      </c>
      <c r="F13" s="148" t="s">
        <v>111</v>
      </c>
      <c r="G13" s="148" t="s">
        <v>285</v>
      </c>
      <c r="H13" s="148" t="s">
        <v>286</v>
      </c>
      <c r="I13" s="155">
        <v>10000</v>
      </c>
      <c r="J13" s="155">
        <v>10000</v>
      </c>
      <c r="K13" s="156">
        <v>10000</v>
      </c>
      <c r="L13" s="155"/>
      <c r="M13" s="155"/>
      <c r="N13" s="148"/>
      <c r="O13" s="148"/>
      <c r="P13" s="148"/>
      <c r="Q13" s="155"/>
      <c r="R13" s="155"/>
      <c r="S13" s="155"/>
      <c r="T13" s="155"/>
      <c r="U13" s="155"/>
      <c r="V13" s="155"/>
      <c r="W13" s="155"/>
    </row>
    <row r="14" s="1" customFormat="1" ht="52.5" customHeight="1" outlineLevel="1" spans="1:23">
      <c r="A14" s="148" t="s">
        <v>276</v>
      </c>
      <c r="B14" s="148" t="s">
        <v>277</v>
      </c>
      <c r="C14" s="148" t="s">
        <v>275</v>
      </c>
      <c r="D14" s="148" t="s">
        <v>73</v>
      </c>
      <c r="E14" s="148" t="s">
        <v>110</v>
      </c>
      <c r="F14" s="148" t="s">
        <v>111</v>
      </c>
      <c r="G14" s="148" t="s">
        <v>287</v>
      </c>
      <c r="H14" s="148" t="s">
        <v>288</v>
      </c>
      <c r="I14" s="155">
        <v>10000</v>
      </c>
      <c r="J14" s="155">
        <v>10000</v>
      </c>
      <c r="K14" s="156">
        <v>10000</v>
      </c>
      <c r="L14" s="155"/>
      <c r="M14" s="155"/>
      <c r="N14" s="148"/>
      <c r="O14" s="148"/>
      <c r="P14" s="148"/>
      <c r="Q14" s="155"/>
      <c r="R14" s="155"/>
      <c r="S14" s="155"/>
      <c r="T14" s="155"/>
      <c r="U14" s="155"/>
      <c r="V14" s="155"/>
      <c r="W14" s="155"/>
    </row>
    <row r="15" s="1" customFormat="1" ht="52.5" customHeight="1" spans="1:23">
      <c r="A15" s="148"/>
      <c r="B15" s="148"/>
      <c r="C15" s="148" t="s">
        <v>289</v>
      </c>
      <c r="D15" s="148"/>
      <c r="E15" s="148"/>
      <c r="F15" s="148"/>
      <c r="G15" s="148"/>
      <c r="H15" s="148"/>
      <c r="I15" s="155">
        <v>50000</v>
      </c>
      <c r="J15" s="155">
        <v>50000</v>
      </c>
      <c r="K15" s="156">
        <v>50000</v>
      </c>
      <c r="L15" s="155"/>
      <c r="M15" s="155"/>
      <c r="N15" s="148"/>
      <c r="O15" s="148"/>
      <c r="P15" s="148"/>
      <c r="Q15" s="155"/>
      <c r="R15" s="155"/>
      <c r="S15" s="155"/>
      <c r="T15" s="155"/>
      <c r="U15" s="155"/>
      <c r="V15" s="155"/>
      <c r="W15" s="155"/>
    </row>
    <row r="16" s="1" customFormat="1" ht="52.5" customHeight="1" outlineLevel="1" spans="1:23">
      <c r="A16" s="148" t="s">
        <v>276</v>
      </c>
      <c r="B16" s="148" t="s">
        <v>290</v>
      </c>
      <c r="C16" s="148" t="s">
        <v>289</v>
      </c>
      <c r="D16" s="148" t="s">
        <v>73</v>
      </c>
      <c r="E16" s="148" t="s">
        <v>106</v>
      </c>
      <c r="F16" s="148" t="s">
        <v>107</v>
      </c>
      <c r="G16" s="148" t="s">
        <v>291</v>
      </c>
      <c r="H16" s="148" t="s">
        <v>292</v>
      </c>
      <c r="I16" s="155">
        <v>50000</v>
      </c>
      <c r="J16" s="155">
        <v>50000</v>
      </c>
      <c r="K16" s="156">
        <v>50000</v>
      </c>
      <c r="L16" s="155"/>
      <c r="M16" s="155"/>
      <c r="N16" s="148"/>
      <c r="O16" s="148"/>
      <c r="P16" s="148"/>
      <c r="Q16" s="155"/>
      <c r="R16" s="155"/>
      <c r="S16" s="155"/>
      <c r="T16" s="155"/>
      <c r="U16" s="155"/>
      <c r="V16" s="155"/>
      <c r="W16" s="155"/>
    </row>
    <row r="17" s="1" customFormat="1" ht="52.5" customHeight="1" spans="1:23">
      <c r="A17" s="148"/>
      <c r="B17" s="148"/>
      <c r="C17" s="148" t="s">
        <v>293</v>
      </c>
      <c r="D17" s="148"/>
      <c r="E17" s="148"/>
      <c r="F17" s="148"/>
      <c r="G17" s="148"/>
      <c r="H17" s="148"/>
      <c r="I17" s="155">
        <v>364200</v>
      </c>
      <c r="J17" s="155">
        <v>364200</v>
      </c>
      <c r="K17" s="156">
        <v>364200</v>
      </c>
      <c r="L17" s="155"/>
      <c r="M17" s="155"/>
      <c r="N17" s="148"/>
      <c r="O17" s="148"/>
      <c r="P17" s="148"/>
      <c r="Q17" s="155"/>
      <c r="R17" s="155"/>
      <c r="S17" s="155"/>
      <c r="T17" s="155"/>
      <c r="U17" s="155"/>
      <c r="V17" s="155"/>
      <c r="W17" s="155"/>
    </row>
    <row r="18" s="1" customFormat="1" ht="52.5" customHeight="1" outlineLevel="1" spans="1:23">
      <c r="A18" s="148" t="s">
        <v>276</v>
      </c>
      <c r="B18" s="148" t="s">
        <v>294</v>
      </c>
      <c r="C18" s="148" t="s">
        <v>293</v>
      </c>
      <c r="D18" s="148" t="s">
        <v>73</v>
      </c>
      <c r="E18" s="148" t="s">
        <v>110</v>
      </c>
      <c r="F18" s="148" t="s">
        <v>111</v>
      </c>
      <c r="G18" s="148" t="s">
        <v>280</v>
      </c>
      <c r="H18" s="148" t="s">
        <v>281</v>
      </c>
      <c r="I18" s="155">
        <v>2000</v>
      </c>
      <c r="J18" s="155">
        <v>2000</v>
      </c>
      <c r="K18" s="156">
        <v>2000</v>
      </c>
      <c r="L18" s="155"/>
      <c r="M18" s="155"/>
      <c r="N18" s="148"/>
      <c r="O18" s="148"/>
      <c r="P18" s="148"/>
      <c r="Q18" s="155"/>
      <c r="R18" s="155"/>
      <c r="S18" s="155"/>
      <c r="T18" s="155"/>
      <c r="U18" s="155"/>
      <c r="V18" s="155"/>
      <c r="W18" s="155"/>
    </row>
    <row r="19" s="1" customFormat="1" ht="52.5" customHeight="1" outlineLevel="1" spans="1:23">
      <c r="A19" s="148" t="s">
        <v>276</v>
      </c>
      <c r="B19" s="148" t="s">
        <v>294</v>
      </c>
      <c r="C19" s="148" t="s">
        <v>293</v>
      </c>
      <c r="D19" s="148" t="s">
        <v>73</v>
      </c>
      <c r="E19" s="148" t="s">
        <v>110</v>
      </c>
      <c r="F19" s="148" t="s">
        <v>111</v>
      </c>
      <c r="G19" s="148" t="s">
        <v>282</v>
      </c>
      <c r="H19" s="148" t="s">
        <v>283</v>
      </c>
      <c r="I19" s="155">
        <v>1000</v>
      </c>
      <c r="J19" s="155">
        <v>1000</v>
      </c>
      <c r="K19" s="156">
        <v>1000</v>
      </c>
      <c r="L19" s="155"/>
      <c r="M19" s="155"/>
      <c r="N19" s="148"/>
      <c r="O19" s="148"/>
      <c r="P19" s="148"/>
      <c r="Q19" s="155"/>
      <c r="R19" s="155"/>
      <c r="S19" s="155"/>
      <c r="T19" s="155"/>
      <c r="U19" s="155"/>
      <c r="V19" s="155"/>
      <c r="W19" s="155"/>
    </row>
    <row r="20" s="1" customFormat="1" ht="52.5" customHeight="1" outlineLevel="1" spans="1:23">
      <c r="A20" s="148" t="s">
        <v>276</v>
      </c>
      <c r="B20" s="148" t="s">
        <v>294</v>
      </c>
      <c r="C20" s="148" t="s">
        <v>293</v>
      </c>
      <c r="D20" s="148" t="s">
        <v>73</v>
      </c>
      <c r="E20" s="148" t="s">
        <v>110</v>
      </c>
      <c r="F20" s="148" t="s">
        <v>111</v>
      </c>
      <c r="G20" s="148" t="s">
        <v>284</v>
      </c>
      <c r="H20" s="148" t="s">
        <v>191</v>
      </c>
      <c r="I20" s="155">
        <v>5700</v>
      </c>
      <c r="J20" s="155">
        <v>5700</v>
      </c>
      <c r="K20" s="156">
        <v>5700</v>
      </c>
      <c r="L20" s="155"/>
      <c r="M20" s="155"/>
      <c r="N20" s="148"/>
      <c r="O20" s="148"/>
      <c r="P20" s="148"/>
      <c r="Q20" s="155"/>
      <c r="R20" s="155"/>
      <c r="S20" s="155"/>
      <c r="T20" s="155"/>
      <c r="U20" s="155"/>
      <c r="V20" s="155"/>
      <c r="W20" s="155"/>
    </row>
    <row r="21" s="1" customFormat="1" ht="52.5" customHeight="1" outlineLevel="1" spans="1:23">
      <c r="A21" s="148" t="s">
        <v>276</v>
      </c>
      <c r="B21" s="148" t="s">
        <v>294</v>
      </c>
      <c r="C21" s="148" t="s">
        <v>293</v>
      </c>
      <c r="D21" s="148" t="s">
        <v>73</v>
      </c>
      <c r="E21" s="148" t="s">
        <v>110</v>
      </c>
      <c r="F21" s="148" t="s">
        <v>111</v>
      </c>
      <c r="G21" s="148" t="s">
        <v>285</v>
      </c>
      <c r="H21" s="148" t="s">
        <v>286</v>
      </c>
      <c r="I21" s="155">
        <v>322500</v>
      </c>
      <c r="J21" s="155">
        <v>322500</v>
      </c>
      <c r="K21" s="156">
        <v>322500</v>
      </c>
      <c r="L21" s="155"/>
      <c r="M21" s="155"/>
      <c r="N21" s="148"/>
      <c r="O21" s="148"/>
      <c r="P21" s="148"/>
      <c r="Q21" s="155"/>
      <c r="R21" s="155"/>
      <c r="S21" s="155"/>
      <c r="T21" s="155"/>
      <c r="U21" s="155"/>
      <c r="V21" s="155"/>
      <c r="W21" s="155"/>
    </row>
    <row r="22" s="1" customFormat="1" ht="52.5" customHeight="1" outlineLevel="1" spans="1:23">
      <c r="A22" s="148" t="s">
        <v>276</v>
      </c>
      <c r="B22" s="148" t="s">
        <v>294</v>
      </c>
      <c r="C22" s="148" t="s">
        <v>293</v>
      </c>
      <c r="D22" s="148" t="s">
        <v>73</v>
      </c>
      <c r="E22" s="148" t="s">
        <v>110</v>
      </c>
      <c r="F22" s="148" t="s">
        <v>111</v>
      </c>
      <c r="G22" s="148" t="s">
        <v>295</v>
      </c>
      <c r="H22" s="148" t="s">
        <v>296</v>
      </c>
      <c r="I22" s="155">
        <v>33000</v>
      </c>
      <c r="J22" s="155">
        <v>33000</v>
      </c>
      <c r="K22" s="156">
        <v>33000</v>
      </c>
      <c r="L22" s="155"/>
      <c r="M22" s="155"/>
      <c r="N22" s="148"/>
      <c r="O22" s="148"/>
      <c r="P22" s="148"/>
      <c r="Q22" s="155"/>
      <c r="R22" s="155"/>
      <c r="S22" s="155"/>
      <c r="T22" s="155"/>
      <c r="U22" s="155"/>
      <c r="V22" s="155"/>
      <c r="W22" s="155"/>
    </row>
    <row r="23" s="1" customFormat="1" ht="52.5" customHeight="1" spans="1:23">
      <c r="A23" s="148"/>
      <c r="B23" s="148"/>
      <c r="C23" s="148" t="s">
        <v>297</v>
      </c>
      <c r="D23" s="148"/>
      <c r="E23" s="148"/>
      <c r="F23" s="148"/>
      <c r="G23" s="148"/>
      <c r="H23" s="148"/>
      <c r="I23" s="155">
        <v>10000</v>
      </c>
      <c r="J23" s="155"/>
      <c r="K23" s="156"/>
      <c r="L23" s="155"/>
      <c r="M23" s="155"/>
      <c r="N23" s="148"/>
      <c r="O23" s="148"/>
      <c r="P23" s="148"/>
      <c r="Q23" s="155"/>
      <c r="R23" s="155">
        <v>10000</v>
      </c>
      <c r="S23" s="155"/>
      <c r="T23" s="155"/>
      <c r="U23" s="155"/>
      <c r="V23" s="155"/>
      <c r="W23" s="155">
        <v>10000</v>
      </c>
    </row>
    <row r="24" s="1" customFormat="1" ht="52.5" customHeight="1" outlineLevel="1" spans="1:23">
      <c r="A24" s="148" t="s">
        <v>276</v>
      </c>
      <c r="B24" s="148" t="s">
        <v>298</v>
      </c>
      <c r="C24" s="148" t="s">
        <v>297</v>
      </c>
      <c r="D24" s="148" t="s">
        <v>73</v>
      </c>
      <c r="E24" s="148" t="s">
        <v>106</v>
      </c>
      <c r="F24" s="148" t="s">
        <v>107</v>
      </c>
      <c r="G24" s="148" t="s">
        <v>285</v>
      </c>
      <c r="H24" s="148" t="s">
        <v>286</v>
      </c>
      <c r="I24" s="155">
        <v>10000</v>
      </c>
      <c r="J24" s="155"/>
      <c r="K24" s="156"/>
      <c r="L24" s="155"/>
      <c r="M24" s="155"/>
      <c r="N24" s="148"/>
      <c r="O24" s="148"/>
      <c r="P24" s="148"/>
      <c r="Q24" s="155"/>
      <c r="R24" s="155">
        <v>10000</v>
      </c>
      <c r="S24" s="155"/>
      <c r="T24" s="155"/>
      <c r="U24" s="155"/>
      <c r="V24" s="155"/>
      <c r="W24" s="155">
        <v>10000</v>
      </c>
    </row>
    <row r="25" s="1" customFormat="1" ht="52.5" customHeight="1" spans="1:23">
      <c r="A25" s="148"/>
      <c r="B25" s="148"/>
      <c r="C25" s="148" t="s">
        <v>299</v>
      </c>
      <c r="D25" s="148"/>
      <c r="E25" s="148"/>
      <c r="F25" s="148"/>
      <c r="G25" s="148"/>
      <c r="H25" s="148"/>
      <c r="I25" s="155">
        <v>60000</v>
      </c>
      <c r="J25" s="155"/>
      <c r="K25" s="156"/>
      <c r="L25" s="155"/>
      <c r="M25" s="155"/>
      <c r="N25" s="148"/>
      <c r="O25" s="148"/>
      <c r="P25" s="148"/>
      <c r="Q25" s="155"/>
      <c r="R25" s="155">
        <v>60000</v>
      </c>
      <c r="S25" s="155"/>
      <c r="T25" s="155"/>
      <c r="U25" s="155"/>
      <c r="V25" s="155"/>
      <c r="W25" s="155">
        <v>60000</v>
      </c>
    </row>
    <row r="26" s="1" customFormat="1" ht="52.5" customHeight="1" outlineLevel="1" spans="1:23">
      <c r="A26" s="148" t="s">
        <v>300</v>
      </c>
      <c r="B26" s="148" t="s">
        <v>301</v>
      </c>
      <c r="C26" s="148" t="s">
        <v>299</v>
      </c>
      <c r="D26" s="148" t="s">
        <v>73</v>
      </c>
      <c r="E26" s="148" t="s">
        <v>106</v>
      </c>
      <c r="F26" s="148" t="s">
        <v>107</v>
      </c>
      <c r="G26" s="148" t="s">
        <v>280</v>
      </c>
      <c r="H26" s="148" t="s">
        <v>281</v>
      </c>
      <c r="I26" s="155">
        <v>3000</v>
      </c>
      <c r="J26" s="155"/>
      <c r="K26" s="156"/>
      <c r="L26" s="155"/>
      <c r="M26" s="155"/>
      <c r="N26" s="148"/>
      <c r="O26" s="148"/>
      <c r="P26" s="148"/>
      <c r="Q26" s="155"/>
      <c r="R26" s="155">
        <v>3000</v>
      </c>
      <c r="S26" s="155"/>
      <c r="T26" s="155"/>
      <c r="U26" s="155"/>
      <c r="V26" s="155"/>
      <c r="W26" s="155">
        <v>3000</v>
      </c>
    </row>
    <row r="27" s="1" customFormat="1" ht="52.5" customHeight="1" outlineLevel="1" spans="1:23">
      <c r="A27" s="148" t="s">
        <v>300</v>
      </c>
      <c r="B27" s="148" t="s">
        <v>301</v>
      </c>
      <c r="C27" s="148" t="s">
        <v>299</v>
      </c>
      <c r="D27" s="148" t="s">
        <v>73</v>
      </c>
      <c r="E27" s="148" t="s">
        <v>106</v>
      </c>
      <c r="F27" s="148" t="s">
        <v>107</v>
      </c>
      <c r="G27" s="148" t="s">
        <v>284</v>
      </c>
      <c r="H27" s="148" t="s">
        <v>191</v>
      </c>
      <c r="I27" s="155">
        <v>3000</v>
      </c>
      <c r="J27" s="155"/>
      <c r="K27" s="156"/>
      <c r="L27" s="155"/>
      <c r="M27" s="155"/>
      <c r="N27" s="148"/>
      <c r="O27" s="148"/>
      <c r="P27" s="148"/>
      <c r="Q27" s="155"/>
      <c r="R27" s="155">
        <v>3000</v>
      </c>
      <c r="S27" s="155"/>
      <c r="T27" s="155"/>
      <c r="U27" s="155"/>
      <c r="V27" s="155"/>
      <c r="W27" s="155">
        <v>3000</v>
      </c>
    </row>
    <row r="28" s="1" customFormat="1" ht="52.5" customHeight="1" outlineLevel="1" spans="1:23">
      <c r="A28" s="148" t="s">
        <v>300</v>
      </c>
      <c r="B28" s="148" t="s">
        <v>301</v>
      </c>
      <c r="C28" s="148" t="s">
        <v>299</v>
      </c>
      <c r="D28" s="148" t="s">
        <v>73</v>
      </c>
      <c r="E28" s="148" t="s">
        <v>106</v>
      </c>
      <c r="F28" s="148" t="s">
        <v>107</v>
      </c>
      <c r="G28" s="148" t="s">
        <v>285</v>
      </c>
      <c r="H28" s="148" t="s">
        <v>286</v>
      </c>
      <c r="I28" s="155">
        <v>51000</v>
      </c>
      <c r="J28" s="155"/>
      <c r="K28" s="156"/>
      <c r="L28" s="155"/>
      <c r="M28" s="155"/>
      <c r="N28" s="148"/>
      <c r="O28" s="148"/>
      <c r="P28" s="148"/>
      <c r="Q28" s="155"/>
      <c r="R28" s="155">
        <v>51000</v>
      </c>
      <c r="S28" s="155"/>
      <c r="T28" s="155"/>
      <c r="U28" s="155"/>
      <c r="V28" s="155"/>
      <c r="W28" s="155">
        <v>51000</v>
      </c>
    </row>
    <row r="29" s="1" customFormat="1" ht="52.5" customHeight="1" outlineLevel="1" spans="1:23">
      <c r="A29" s="148" t="s">
        <v>300</v>
      </c>
      <c r="B29" s="148" t="s">
        <v>301</v>
      </c>
      <c r="C29" s="148" t="s">
        <v>299</v>
      </c>
      <c r="D29" s="148" t="s">
        <v>73</v>
      </c>
      <c r="E29" s="148" t="s">
        <v>106</v>
      </c>
      <c r="F29" s="148" t="s">
        <v>107</v>
      </c>
      <c r="G29" s="148" t="s">
        <v>295</v>
      </c>
      <c r="H29" s="148" t="s">
        <v>296</v>
      </c>
      <c r="I29" s="155">
        <v>3000</v>
      </c>
      <c r="J29" s="155"/>
      <c r="K29" s="156"/>
      <c r="L29" s="155"/>
      <c r="M29" s="155"/>
      <c r="N29" s="148"/>
      <c r="O29" s="148"/>
      <c r="P29" s="148"/>
      <c r="Q29" s="155"/>
      <c r="R29" s="155">
        <v>3000</v>
      </c>
      <c r="S29" s="155"/>
      <c r="T29" s="155"/>
      <c r="U29" s="155"/>
      <c r="V29" s="155"/>
      <c r="W29" s="155">
        <v>3000</v>
      </c>
    </row>
    <row r="30" s="1" customFormat="1" ht="52.5" customHeight="1" spans="1:23">
      <c r="A30" s="148"/>
      <c r="B30" s="148"/>
      <c r="C30" s="148" t="s">
        <v>302</v>
      </c>
      <c r="D30" s="148"/>
      <c r="E30" s="148"/>
      <c r="F30" s="148"/>
      <c r="G30" s="148"/>
      <c r="H30" s="148"/>
      <c r="I30" s="155">
        <v>50000</v>
      </c>
      <c r="J30" s="155"/>
      <c r="K30" s="156"/>
      <c r="L30" s="155"/>
      <c r="M30" s="155"/>
      <c r="N30" s="148"/>
      <c r="O30" s="148"/>
      <c r="P30" s="148"/>
      <c r="Q30" s="155"/>
      <c r="R30" s="155">
        <v>50000</v>
      </c>
      <c r="S30" s="155"/>
      <c r="T30" s="155"/>
      <c r="U30" s="155"/>
      <c r="V30" s="155"/>
      <c r="W30" s="155">
        <v>50000</v>
      </c>
    </row>
    <row r="31" s="1" customFormat="1" ht="52.5" customHeight="1" outlineLevel="1" spans="1:23">
      <c r="A31" s="148" t="s">
        <v>300</v>
      </c>
      <c r="B31" s="148" t="s">
        <v>303</v>
      </c>
      <c r="C31" s="148" t="s">
        <v>302</v>
      </c>
      <c r="D31" s="148" t="s">
        <v>73</v>
      </c>
      <c r="E31" s="148" t="s">
        <v>106</v>
      </c>
      <c r="F31" s="148" t="s">
        <v>107</v>
      </c>
      <c r="G31" s="148" t="s">
        <v>278</v>
      </c>
      <c r="H31" s="148" t="s">
        <v>279</v>
      </c>
      <c r="I31" s="155">
        <v>2000</v>
      </c>
      <c r="J31" s="155"/>
      <c r="K31" s="156"/>
      <c r="L31" s="155"/>
      <c r="M31" s="155"/>
      <c r="N31" s="148"/>
      <c r="O31" s="148"/>
      <c r="P31" s="148"/>
      <c r="Q31" s="155"/>
      <c r="R31" s="155">
        <v>2000</v>
      </c>
      <c r="S31" s="155"/>
      <c r="T31" s="155"/>
      <c r="U31" s="155"/>
      <c r="V31" s="155"/>
      <c r="W31" s="155">
        <v>2000</v>
      </c>
    </row>
    <row r="32" s="1" customFormat="1" ht="52.5" customHeight="1" outlineLevel="1" spans="1:23">
      <c r="A32" s="148" t="s">
        <v>300</v>
      </c>
      <c r="B32" s="148" t="s">
        <v>303</v>
      </c>
      <c r="C32" s="148" t="s">
        <v>302</v>
      </c>
      <c r="D32" s="148" t="s">
        <v>73</v>
      </c>
      <c r="E32" s="148" t="s">
        <v>106</v>
      </c>
      <c r="F32" s="148" t="s">
        <v>107</v>
      </c>
      <c r="G32" s="148" t="s">
        <v>285</v>
      </c>
      <c r="H32" s="148" t="s">
        <v>286</v>
      </c>
      <c r="I32" s="155">
        <v>48000</v>
      </c>
      <c r="J32" s="155"/>
      <c r="K32" s="156"/>
      <c r="L32" s="155"/>
      <c r="M32" s="155"/>
      <c r="N32" s="148"/>
      <c r="O32" s="148"/>
      <c r="P32" s="148"/>
      <c r="Q32" s="155"/>
      <c r="R32" s="155">
        <v>48000</v>
      </c>
      <c r="S32" s="155"/>
      <c r="T32" s="155"/>
      <c r="U32" s="155"/>
      <c r="V32" s="155"/>
      <c r="W32" s="155">
        <v>48000</v>
      </c>
    </row>
    <row r="33" s="1" customFormat="1" ht="52.5" customHeight="1" spans="1:23">
      <c r="A33" s="148"/>
      <c r="B33" s="148"/>
      <c r="C33" s="148" t="s">
        <v>304</v>
      </c>
      <c r="D33" s="148"/>
      <c r="E33" s="148"/>
      <c r="F33" s="148"/>
      <c r="G33" s="148"/>
      <c r="H33" s="148"/>
      <c r="I33" s="155">
        <v>40000</v>
      </c>
      <c r="J33" s="155"/>
      <c r="K33" s="156"/>
      <c r="L33" s="155"/>
      <c r="M33" s="155"/>
      <c r="N33" s="148"/>
      <c r="O33" s="148"/>
      <c r="P33" s="148"/>
      <c r="Q33" s="155"/>
      <c r="R33" s="155">
        <v>40000</v>
      </c>
      <c r="S33" s="155"/>
      <c r="T33" s="155"/>
      <c r="U33" s="155"/>
      <c r="V33" s="155"/>
      <c r="W33" s="155">
        <v>40000</v>
      </c>
    </row>
    <row r="34" s="1" customFormat="1" ht="52.5" customHeight="1" outlineLevel="1" spans="1:23">
      <c r="A34" s="148" t="s">
        <v>300</v>
      </c>
      <c r="B34" s="148" t="s">
        <v>305</v>
      </c>
      <c r="C34" s="148" t="s">
        <v>304</v>
      </c>
      <c r="D34" s="148" t="s">
        <v>73</v>
      </c>
      <c r="E34" s="148" t="s">
        <v>106</v>
      </c>
      <c r="F34" s="148" t="s">
        <v>107</v>
      </c>
      <c r="G34" s="148" t="s">
        <v>278</v>
      </c>
      <c r="H34" s="148" t="s">
        <v>279</v>
      </c>
      <c r="I34" s="155">
        <v>37000</v>
      </c>
      <c r="J34" s="155"/>
      <c r="K34" s="156"/>
      <c r="L34" s="155"/>
      <c r="M34" s="155"/>
      <c r="N34" s="148"/>
      <c r="O34" s="148"/>
      <c r="P34" s="148"/>
      <c r="Q34" s="155"/>
      <c r="R34" s="155">
        <v>37000</v>
      </c>
      <c r="S34" s="155"/>
      <c r="T34" s="155"/>
      <c r="U34" s="155"/>
      <c r="V34" s="155"/>
      <c r="W34" s="155">
        <v>37000</v>
      </c>
    </row>
    <row r="35" s="1" customFormat="1" ht="52.5" customHeight="1" outlineLevel="1" spans="1:23">
      <c r="A35" s="148" t="s">
        <v>300</v>
      </c>
      <c r="B35" s="148" t="s">
        <v>305</v>
      </c>
      <c r="C35" s="148" t="s">
        <v>304</v>
      </c>
      <c r="D35" s="148" t="s">
        <v>73</v>
      </c>
      <c r="E35" s="148" t="s">
        <v>106</v>
      </c>
      <c r="F35" s="148" t="s">
        <v>107</v>
      </c>
      <c r="G35" s="148" t="s">
        <v>280</v>
      </c>
      <c r="H35" s="148" t="s">
        <v>281</v>
      </c>
      <c r="I35" s="155">
        <v>3000</v>
      </c>
      <c r="J35" s="155"/>
      <c r="K35" s="156"/>
      <c r="L35" s="155"/>
      <c r="M35" s="155"/>
      <c r="N35" s="148"/>
      <c r="O35" s="148"/>
      <c r="P35" s="148"/>
      <c r="Q35" s="155"/>
      <c r="R35" s="155">
        <v>3000</v>
      </c>
      <c r="S35" s="155"/>
      <c r="T35" s="155"/>
      <c r="U35" s="155"/>
      <c r="V35" s="155"/>
      <c r="W35" s="155">
        <v>3000</v>
      </c>
    </row>
    <row r="36" s="1" customFormat="1" ht="52.5" customHeight="1" spans="1:23">
      <c r="A36" s="148"/>
      <c r="B36" s="148"/>
      <c r="C36" s="148" t="s">
        <v>306</v>
      </c>
      <c r="D36" s="148"/>
      <c r="E36" s="148"/>
      <c r="F36" s="148"/>
      <c r="G36" s="148"/>
      <c r="H36" s="148"/>
      <c r="I36" s="155">
        <v>350000</v>
      </c>
      <c r="J36" s="155">
        <v>350000</v>
      </c>
      <c r="K36" s="156">
        <v>350000</v>
      </c>
      <c r="L36" s="155"/>
      <c r="M36" s="155"/>
      <c r="N36" s="148"/>
      <c r="O36" s="148"/>
      <c r="P36" s="148"/>
      <c r="Q36" s="155"/>
      <c r="R36" s="155"/>
      <c r="S36" s="155"/>
      <c r="T36" s="155"/>
      <c r="U36" s="155"/>
      <c r="V36" s="155"/>
      <c r="W36" s="155"/>
    </row>
    <row r="37" s="1" customFormat="1" ht="52.5" customHeight="1" outlineLevel="1" spans="1:23">
      <c r="A37" s="148" t="s">
        <v>276</v>
      </c>
      <c r="B37" s="148" t="s">
        <v>307</v>
      </c>
      <c r="C37" s="148" t="s">
        <v>306</v>
      </c>
      <c r="D37" s="148" t="s">
        <v>73</v>
      </c>
      <c r="E37" s="148" t="s">
        <v>108</v>
      </c>
      <c r="F37" s="148" t="s">
        <v>109</v>
      </c>
      <c r="G37" s="148" t="s">
        <v>291</v>
      </c>
      <c r="H37" s="148" t="s">
        <v>292</v>
      </c>
      <c r="I37" s="155">
        <v>5000</v>
      </c>
      <c r="J37" s="155">
        <v>5000</v>
      </c>
      <c r="K37" s="156">
        <v>5000</v>
      </c>
      <c r="L37" s="155"/>
      <c r="M37" s="155"/>
      <c r="N37" s="148"/>
      <c r="O37" s="148"/>
      <c r="P37" s="148"/>
      <c r="Q37" s="155"/>
      <c r="R37" s="155"/>
      <c r="S37" s="155"/>
      <c r="T37" s="155"/>
      <c r="U37" s="155"/>
      <c r="V37" s="155"/>
      <c r="W37" s="155"/>
    </row>
    <row r="38" s="1" customFormat="1" ht="52.5" customHeight="1" outlineLevel="1" spans="1:23">
      <c r="A38" s="148" t="s">
        <v>276</v>
      </c>
      <c r="B38" s="148" t="s">
        <v>307</v>
      </c>
      <c r="C38" s="148" t="s">
        <v>306</v>
      </c>
      <c r="D38" s="148" t="s">
        <v>73</v>
      </c>
      <c r="E38" s="148" t="s">
        <v>108</v>
      </c>
      <c r="F38" s="148" t="s">
        <v>109</v>
      </c>
      <c r="G38" s="148" t="s">
        <v>284</v>
      </c>
      <c r="H38" s="148" t="s">
        <v>191</v>
      </c>
      <c r="I38" s="155">
        <v>16000</v>
      </c>
      <c r="J38" s="155">
        <v>16000</v>
      </c>
      <c r="K38" s="156">
        <v>16000</v>
      </c>
      <c r="L38" s="155"/>
      <c r="M38" s="155"/>
      <c r="N38" s="148"/>
      <c r="O38" s="148"/>
      <c r="P38" s="148"/>
      <c r="Q38" s="155"/>
      <c r="R38" s="155"/>
      <c r="S38" s="155"/>
      <c r="T38" s="155"/>
      <c r="U38" s="155"/>
      <c r="V38" s="155"/>
      <c r="W38" s="155"/>
    </row>
    <row r="39" s="1" customFormat="1" ht="52.5" customHeight="1" outlineLevel="1" spans="1:23">
      <c r="A39" s="148" t="s">
        <v>276</v>
      </c>
      <c r="B39" s="148" t="s">
        <v>307</v>
      </c>
      <c r="C39" s="148" t="s">
        <v>306</v>
      </c>
      <c r="D39" s="148" t="s">
        <v>73</v>
      </c>
      <c r="E39" s="148" t="s">
        <v>108</v>
      </c>
      <c r="F39" s="148" t="s">
        <v>109</v>
      </c>
      <c r="G39" s="148" t="s">
        <v>285</v>
      </c>
      <c r="H39" s="148" t="s">
        <v>286</v>
      </c>
      <c r="I39" s="155">
        <v>304000</v>
      </c>
      <c r="J39" s="155">
        <v>304000</v>
      </c>
      <c r="K39" s="156">
        <v>304000</v>
      </c>
      <c r="L39" s="155"/>
      <c r="M39" s="155"/>
      <c r="N39" s="148"/>
      <c r="O39" s="148"/>
      <c r="P39" s="148"/>
      <c r="Q39" s="155"/>
      <c r="R39" s="155"/>
      <c r="S39" s="155"/>
      <c r="T39" s="155"/>
      <c r="U39" s="155"/>
      <c r="V39" s="155"/>
      <c r="W39" s="155"/>
    </row>
    <row r="40" s="1" customFormat="1" ht="52.5" customHeight="1" outlineLevel="1" spans="1:23">
      <c r="A40" s="148" t="s">
        <v>276</v>
      </c>
      <c r="B40" s="148" t="s">
        <v>307</v>
      </c>
      <c r="C40" s="148" t="s">
        <v>306</v>
      </c>
      <c r="D40" s="148" t="s">
        <v>73</v>
      </c>
      <c r="E40" s="148" t="s">
        <v>110</v>
      </c>
      <c r="F40" s="148" t="s">
        <v>111</v>
      </c>
      <c r="G40" s="148" t="s">
        <v>287</v>
      </c>
      <c r="H40" s="148" t="s">
        <v>288</v>
      </c>
      <c r="I40" s="155">
        <v>25000</v>
      </c>
      <c r="J40" s="155">
        <v>25000</v>
      </c>
      <c r="K40" s="156">
        <v>25000</v>
      </c>
      <c r="L40" s="155"/>
      <c r="M40" s="155"/>
      <c r="N40" s="148"/>
      <c r="O40" s="148"/>
      <c r="P40" s="148"/>
      <c r="Q40" s="155"/>
      <c r="R40" s="155"/>
      <c r="S40" s="155"/>
      <c r="T40" s="155"/>
      <c r="U40" s="155"/>
      <c r="V40" s="155"/>
      <c r="W40" s="155"/>
    </row>
    <row r="41" s="1" customFormat="1" ht="52.5" customHeight="1" spans="1:23">
      <c r="A41" s="148"/>
      <c r="B41" s="148"/>
      <c r="C41" s="148" t="s">
        <v>308</v>
      </c>
      <c r="D41" s="148"/>
      <c r="E41" s="148"/>
      <c r="F41" s="148"/>
      <c r="G41" s="148"/>
      <c r="H41" s="148"/>
      <c r="I41" s="155">
        <v>150000</v>
      </c>
      <c r="J41" s="155">
        <v>150000</v>
      </c>
      <c r="K41" s="156">
        <v>150000</v>
      </c>
      <c r="L41" s="155"/>
      <c r="M41" s="155"/>
      <c r="N41" s="148"/>
      <c r="O41" s="148"/>
      <c r="P41" s="148"/>
      <c r="Q41" s="155"/>
      <c r="R41" s="155"/>
      <c r="S41" s="155"/>
      <c r="T41" s="155"/>
      <c r="U41" s="155"/>
      <c r="V41" s="155"/>
      <c r="W41" s="155"/>
    </row>
    <row r="42" s="1" customFormat="1" ht="52.5" customHeight="1" outlineLevel="1" spans="1:23">
      <c r="A42" s="148" t="s">
        <v>276</v>
      </c>
      <c r="B42" s="148" t="s">
        <v>309</v>
      </c>
      <c r="C42" s="148" t="s">
        <v>308</v>
      </c>
      <c r="D42" s="148" t="s">
        <v>73</v>
      </c>
      <c r="E42" s="148" t="s">
        <v>106</v>
      </c>
      <c r="F42" s="148" t="s">
        <v>107</v>
      </c>
      <c r="G42" s="148" t="s">
        <v>278</v>
      </c>
      <c r="H42" s="148" t="s">
        <v>279</v>
      </c>
      <c r="I42" s="155">
        <v>133000</v>
      </c>
      <c r="J42" s="155">
        <v>133000</v>
      </c>
      <c r="K42" s="156">
        <v>133000</v>
      </c>
      <c r="L42" s="155"/>
      <c r="M42" s="155"/>
      <c r="N42" s="148"/>
      <c r="O42" s="148"/>
      <c r="P42" s="148"/>
      <c r="Q42" s="155"/>
      <c r="R42" s="155"/>
      <c r="S42" s="155"/>
      <c r="T42" s="155"/>
      <c r="U42" s="155"/>
      <c r="V42" s="155"/>
      <c r="W42" s="155"/>
    </row>
    <row r="43" s="1" customFormat="1" ht="52.5" customHeight="1" outlineLevel="1" spans="1:23">
      <c r="A43" s="148" t="s">
        <v>276</v>
      </c>
      <c r="B43" s="148" t="s">
        <v>309</v>
      </c>
      <c r="C43" s="148" t="s">
        <v>308</v>
      </c>
      <c r="D43" s="148" t="s">
        <v>73</v>
      </c>
      <c r="E43" s="148" t="s">
        <v>106</v>
      </c>
      <c r="F43" s="148" t="s">
        <v>107</v>
      </c>
      <c r="G43" s="148" t="s">
        <v>280</v>
      </c>
      <c r="H43" s="148" t="s">
        <v>281</v>
      </c>
      <c r="I43" s="155">
        <v>2000</v>
      </c>
      <c r="J43" s="155">
        <v>2000</v>
      </c>
      <c r="K43" s="156">
        <v>2000</v>
      </c>
      <c r="L43" s="155"/>
      <c r="M43" s="155"/>
      <c r="N43" s="148"/>
      <c r="O43" s="148"/>
      <c r="P43" s="148"/>
      <c r="Q43" s="155"/>
      <c r="R43" s="155"/>
      <c r="S43" s="155"/>
      <c r="T43" s="155"/>
      <c r="U43" s="155"/>
      <c r="V43" s="155"/>
      <c r="W43" s="155"/>
    </row>
    <row r="44" s="1" customFormat="1" ht="52.5" customHeight="1" outlineLevel="1" spans="1:23">
      <c r="A44" s="148" t="s">
        <v>276</v>
      </c>
      <c r="B44" s="148" t="s">
        <v>309</v>
      </c>
      <c r="C44" s="148" t="s">
        <v>308</v>
      </c>
      <c r="D44" s="148" t="s">
        <v>73</v>
      </c>
      <c r="E44" s="148" t="s">
        <v>106</v>
      </c>
      <c r="F44" s="148" t="s">
        <v>107</v>
      </c>
      <c r="G44" s="148" t="s">
        <v>282</v>
      </c>
      <c r="H44" s="148" t="s">
        <v>283</v>
      </c>
      <c r="I44" s="155">
        <v>1000</v>
      </c>
      <c r="J44" s="155">
        <v>1000</v>
      </c>
      <c r="K44" s="156">
        <v>1000</v>
      </c>
      <c r="L44" s="155"/>
      <c r="M44" s="155"/>
      <c r="N44" s="148"/>
      <c r="O44" s="148"/>
      <c r="P44" s="148"/>
      <c r="Q44" s="155"/>
      <c r="R44" s="155"/>
      <c r="S44" s="155"/>
      <c r="T44" s="155"/>
      <c r="U44" s="155"/>
      <c r="V44" s="155"/>
      <c r="W44" s="155"/>
    </row>
    <row r="45" s="1" customFormat="1" ht="52.5" customHeight="1" outlineLevel="1" spans="1:23">
      <c r="A45" s="148" t="s">
        <v>276</v>
      </c>
      <c r="B45" s="148" t="s">
        <v>309</v>
      </c>
      <c r="C45" s="148" t="s">
        <v>308</v>
      </c>
      <c r="D45" s="148" t="s">
        <v>73</v>
      </c>
      <c r="E45" s="148" t="s">
        <v>106</v>
      </c>
      <c r="F45" s="148" t="s">
        <v>107</v>
      </c>
      <c r="G45" s="148" t="s">
        <v>284</v>
      </c>
      <c r="H45" s="148" t="s">
        <v>191</v>
      </c>
      <c r="I45" s="155">
        <v>4000</v>
      </c>
      <c r="J45" s="155">
        <v>4000</v>
      </c>
      <c r="K45" s="156">
        <v>4000</v>
      </c>
      <c r="L45" s="155"/>
      <c r="M45" s="155"/>
      <c r="N45" s="148"/>
      <c r="O45" s="148"/>
      <c r="P45" s="148"/>
      <c r="Q45" s="155"/>
      <c r="R45" s="155"/>
      <c r="S45" s="155"/>
      <c r="T45" s="155"/>
      <c r="U45" s="155"/>
      <c r="V45" s="155"/>
      <c r="W45" s="155"/>
    </row>
    <row r="46" s="1" customFormat="1" ht="52.5" customHeight="1" outlineLevel="1" spans="1:23">
      <c r="A46" s="148" t="s">
        <v>276</v>
      </c>
      <c r="B46" s="148" t="s">
        <v>309</v>
      </c>
      <c r="C46" s="148" t="s">
        <v>308</v>
      </c>
      <c r="D46" s="148" t="s">
        <v>73</v>
      </c>
      <c r="E46" s="148" t="s">
        <v>106</v>
      </c>
      <c r="F46" s="148" t="s">
        <v>107</v>
      </c>
      <c r="G46" s="148" t="s">
        <v>287</v>
      </c>
      <c r="H46" s="148" t="s">
        <v>288</v>
      </c>
      <c r="I46" s="155">
        <v>5000</v>
      </c>
      <c r="J46" s="155">
        <v>5000</v>
      </c>
      <c r="K46" s="156">
        <v>5000</v>
      </c>
      <c r="L46" s="155"/>
      <c r="M46" s="155"/>
      <c r="N46" s="148"/>
      <c r="O46" s="148"/>
      <c r="P46" s="148"/>
      <c r="Q46" s="155"/>
      <c r="R46" s="155"/>
      <c r="S46" s="155"/>
      <c r="T46" s="155"/>
      <c r="U46" s="155"/>
      <c r="V46" s="155"/>
      <c r="W46" s="155"/>
    </row>
    <row r="47" s="1" customFormat="1" ht="52.5" customHeight="1" outlineLevel="1" spans="1:23">
      <c r="A47" s="148" t="s">
        <v>276</v>
      </c>
      <c r="B47" s="148" t="s">
        <v>309</v>
      </c>
      <c r="C47" s="148" t="s">
        <v>308</v>
      </c>
      <c r="D47" s="148" t="s">
        <v>73</v>
      </c>
      <c r="E47" s="148" t="s">
        <v>106</v>
      </c>
      <c r="F47" s="148" t="s">
        <v>107</v>
      </c>
      <c r="G47" s="148" t="s">
        <v>310</v>
      </c>
      <c r="H47" s="148" t="s">
        <v>311</v>
      </c>
      <c r="I47" s="155">
        <v>5000</v>
      </c>
      <c r="J47" s="155">
        <v>5000</v>
      </c>
      <c r="K47" s="156">
        <v>5000</v>
      </c>
      <c r="L47" s="155"/>
      <c r="M47" s="155"/>
      <c r="N47" s="148"/>
      <c r="O47" s="148"/>
      <c r="P47" s="148"/>
      <c r="Q47" s="155"/>
      <c r="R47" s="155"/>
      <c r="S47" s="155"/>
      <c r="T47" s="155"/>
      <c r="U47" s="155"/>
      <c r="V47" s="155"/>
      <c r="W47" s="155"/>
    </row>
    <row r="48" s="1" customFormat="1" ht="30" customHeight="1" spans="1:23">
      <c r="A48" s="147" t="s">
        <v>57</v>
      </c>
      <c r="B48" s="147"/>
      <c r="C48" s="147"/>
      <c r="D48" s="147"/>
      <c r="E48" s="147"/>
      <c r="F48" s="147"/>
      <c r="G48" s="147"/>
      <c r="H48" s="147"/>
      <c r="I48" s="155">
        <v>1174200</v>
      </c>
      <c r="J48" s="155">
        <v>1014200</v>
      </c>
      <c r="K48" s="156">
        <v>1014200</v>
      </c>
      <c r="L48" s="155"/>
      <c r="M48" s="155"/>
      <c r="N48" s="155"/>
      <c r="O48" s="155"/>
      <c r="P48" s="155"/>
      <c r="Q48" s="155"/>
      <c r="R48" s="155">
        <v>160000</v>
      </c>
      <c r="S48" s="155"/>
      <c r="T48" s="155"/>
      <c r="U48" s="155"/>
      <c r="V48" s="155"/>
      <c r="W48" s="155">
        <v>160000</v>
      </c>
    </row>
  </sheetData>
  <mergeCells count="30">
    <mergeCell ref="A1:W1"/>
    <mergeCell ref="A2:W2"/>
    <mergeCell ref="A3:G3"/>
    <mergeCell ref="V3:W3"/>
    <mergeCell ref="J4:M4"/>
    <mergeCell ref="N4:P4"/>
    <mergeCell ref="R4:W4"/>
    <mergeCell ref="J5:K5"/>
    <mergeCell ref="A48:H48"/>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49"/>
  <sheetViews>
    <sheetView showZeros="0" workbookViewId="0">
      <pane ySplit="1" topLeftCell="A19" activePane="bottomLeft" state="frozen"/>
      <selection/>
      <selection pane="bottomLeft" activeCell="J25" sqref="J25"/>
    </sheetView>
  </sheetViews>
  <sheetFormatPr defaultColWidth="12.85" defaultRowHeight="15" customHeight="1"/>
  <cols>
    <col min="1" max="9" width="17.85" style="1" customWidth="1"/>
    <col min="10" max="10" width="42.85" style="1" customWidth="1"/>
    <col min="11" max="16384" width="12.85" style="1"/>
  </cols>
  <sheetData>
    <row r="1" s="1" customFormat="1" ht="18.75" customHeight="1" spans="1:10">
      <c r="A1" s="145"/>
      <c r="B1" s="145"/>
      <c r="C1" s="145"/>
      <c r="D1" s="145"/>
      <c r="E1" s="145"/>
      <c r="F1" s="145"/>
      <c r="G1" s="145"/>
      <c r="H1" s="145"/>
      <c r="I1" s="145"/>
      <c r="J1" s="149" t="s">
        <v>312</v>
      </c>
    </row>
    <row r="2" s="1" customFormat="1" ht="34.5" customHeight="1" spans="1:10">
      <c r="A2" s="146" t="str">
        <f>"2025"&amp;"年项目支出绩效目标表"</f>
        <v>2025年项目支出绩效目标表</v>
      </c>
      <c r="B2" s="146"/>
      <c r="C2" s="146"/>
      <c r="D2" s="146"/>
      <c r="E2" s="146"/>
      <c r="F2" s="146"/>
      <c r="G2" s="146"/>
      <c r="H2" s="146"/>
      <c r="I2" s="146"/>
      <c r="J2" s="146"/>
    </row>
    <row r="3" s="1" customFormat="1" ht="18.75" customHeight="1" spans="1:10">
      <c r="A3" s="145" t="str">
        <f>"单位名称："&amp;"陇川县统计局"</f>
        <v>单位名称：陇川县统计局</v>
      </c>
      <c r="B3" s="145"/>
      <c r="C3" s="145"/>
      <c r="D3" s="145"/>
      <c r="E3" s="145"/>
      <c r="F3" s="145"/>
      <c r="G3" s="145"/>
      <c r="H3" s="145"/>
      <c r="I3" s="145"/>
      <c r="J3" s="145"/>
    </row>
    <row r="4" s="1" customFormat="1" ht="22.5" customHeight="1" spans="1:10">
      <c r="A4" s="147" t="s">
        <v>313</v>
      </c>
      <c r="B4" s="147" t="s">
        <v>314</v>
      </c>
      <c r="C4" s="147" t="s">
        <v>315</v>
      </c>
      <c r="D4" s="147" t="s">
        <v>316</v>
      </c>
      <c r="E4" s="147" t="s">
        <v>317</v>
      </c>
      <c r="F4" s="147" t="s">
        <v>318</v>
      </c>
      <c r="G4" s="147" t="s">
        <v>319</v>
      </c>
      <c r="H4" s="147" t="s">
        <v>320</v>
      </c>
      <c r="I4" s="147" t="s">
        <v>321</v>
      </c>
      <c r="J4" s="147" t="s">
        <v>322</v>
      </c>
    </row>
    <row r="5" s="1" customFormat="1" ht="22.5" customHeight="1" spans="1:10">
      <c r="A5" s="147" t="s">
        <v>87</v>
      </c>
      <c r="B5" s="147" t="s">
        <v>88</v>
      </c>
      <c r="C5" s="147" t="s">
        <v>89</v>
      </c>
      <c r="D5" s="147" t="s">
        <v>90</v>
      </c>
      <c r="E5" s="147" t="s">
        <v>91</v>
      </c>
      <c r="F5" s="147" t="s">
        <v>92</v>
      </c>
      <c r="G5" s="147" t="s">
        <v>93</v>
      </c>
      <c r="H5" s="147" t="s">
        <v>94</v>
      </c>
      <c r="I5" s="147" t="s">
        <v>95</v>
      </c>
      <c r="J5" s="147" t="s">
        <v>96</v>
      </c>
    </row>
    <row r="6" s="1" customFormat="1" ht="52.5" customHeight="1" spans="1:10">
      <c r="A6" s="147" t="s">
        <v>73</v>
      </c>
      <c r="B6" s="147"/>
      <c r="C6" s="147"/>
      <c r="D6" s="147"/>
      <c r="E6" s="147"/>
      <c r="F6" s="147"/>
      <c r="G6" s="147"/>
      <c r="H6" s="147"/>
      <c r="I6" s="147"/>
      <c r="J6" s="147"/>
    </row>
    <row r="7" s="1" customFormat="1" ht="52.5" customHeight="1" outlineLevel="1" spans="1:10">
      <c r="A7" s="148" t="s">
        <v>306</v>
      </c>
      <c r="B7" s="148" t="s">
        <v>323</v>
      </c>
      <c r="C7" s="148" t="s">
        <v>324</v>
      </c>
      <c r="D7" s="148" t="s">
        <v>325</v>
      </c>
      <c r="E7" s="148" t="s">
        <v>326</v>
      </c>
      <c r="F7" s="148" t="s">
        <v>327</v>
      </c>
      <c r="G7" s="147" t="s">
        <v>96</v>
      </c>
      <c r="H7" s="147" t="s">
        <v>328</v>
      </c>
      <c r="I7" s="148" t="s">
        <v>329</v>
      </c>
      <c r="J7" s="148" t="s">
        <v>330</v>
      </c>
    </row>
    <row r="8" s="1" customFormat="1" ht="52.5" customHeight="1" outlineLevel="1" spans="1:10">
      <c r="A8" s="148"/>
      <c r="B8" s="148"/>
      <c r="C8" s="148" t="s">
        <v>324</v>
      </c>
      <c r="D8" s="148" t="s">
        <v>331</v>
      </c>
      <c r="E8" s="148" t="s">
        <v>332</v>
      </c>
      <c r="F8" s="148" t="s">
        <v>333</v>
      </c>
      <c r="G8" s="147" t="s">
        <v>91</v>
      </c>
      <c r="H8" s="147" t="s">
        <v>334</v>
      </c>
      <c r="I8" s="148" t="s">
        <v>335</v>
      </c>
      <c r="J8" s="148" t="s">
        <v>330</v>
      </c>
    </row>
    <row r="9" s="1" customFormat="1" ht="52.5" customHeight="1" outlineLevel="1" spans="1:10">
      <c r="A9" s="148"/>
      <c r="B9" s="148"/>
      <c r="C9" s="148" t="s">
        <v>324</v>
      </c>
      <c r="D9" s="148" t="s">
        <v>336</v>
      </c>
      <c r="E9" s="148" t="s">
        <v>337</v>
      </c>
      <c r="F9" s="148" t="s">
        <v>327</v>
      </c>
      <c r="G9" s="147" t="s">
        <v>338</v>
      </c>
      <c r="H9" s="147" t="s">
        <v>334</v>
      </c>
      <c r="I9" s="148" t="s">
        <v>329</v>
      </c>
      <c r="J9" s="148" t="s">
        <v>330</v>
      </c>
    </row>
    <row r="10" s="1" customFormat="1" ht="52.5" customHeight="1" outlineLevel="1" spans="1:10">
      <c r="A10" s="148"/>
      <c r="B10" s="148"/>
      <c r="C10" s="148" t="s">
        <v>339</v>
      </c>
      <c r="D10" s="148" t="s">
        <v>340</v>
      </c>
      <c r="E10" s="148" t="s">
        <v>341</v>
      </c>
      <c r="F10" s="148" t="s">
        <v>342</v>
      </c>
      <c r="G10" s="147" t="s">
        <v>343</v>
      </c>
      <c r="H10" s="147" t="s">
        <v>334</v>
      </c>
      <c r="I10" s="148" t="s">
        <v>335</v>
      </c>
      <c r="J10" s="148" t="s">
        <v>330</v>
      </c>
    </row>
    <row r="11" s="1" customFormat="1" ht="52.5" customHeight="1" outlineLevel="1" spans="1:10">
      <c r="A11" s="148"/>
      <c r="B11" s="148"/>
      <c r="C11" s="148" t="s">
        <v>344</v>
      </c>
      <c r="D11" s="148" t="s">
        <v>345</v>
      </c>
      <c r="E11" s="148" t="s">
        <v>346</v>
      </c>
      <c r="F11" s="148" t="s">
        <v>342</v>
      </c>
      <c r="G11" s="147" t="s">
        <v>343</v>
      </c>
      <c r="H11" s="147" t="s">
        <v>334</v>
      </c>
      <c r="I11" s="148" t="s">
        <v>335</v>
      </c>
      <c r="J11" s="148" t="s">
        <v>330</v>
      </c>
    </row>
    <row r="12" s="1" customFormat="1" ht="52.5" customHeight="1" outlineLevel="1" spans="1:10">
      <c r="A12" s="148" t="s">
        <v>297</v>
      </c>
      <c r="B12" s="148" t="s">
        <v>347</v>
      </c>
      <c r="C12" s="148" t="s">
        <v>324</v>
      </c>
      <c r="D12" s="148" t="s">
        <v>331</v>
      </c>
      <c r="E12" s="148" t="s">
        <v>348</v>
      </c>
      <c r="F12" s="148" t="s">
        <v>327</v>
      </c>
      <c r="G12" s="147" t="s">
        <v>349</v>
      </c>
      <c r="H12" s="147" t="s">
        <v>349</v>
      </c>
      <c r="I12" s="148" t="s">
        <v>335</v>
      </c>
      <c r="J12" s="148" t="s">
        <v>347</v>
      </c>
    </row>
    <row r="13" s="1" customFormat="1" ht="52.5" customHeight="1" outlineLevel="1" spans="1:10">
      <c r="A13" s="148"/>
      <c r="B13" s="148"/>
      <c r="C13" s="148" t="s">
        <v>324</v>
      </c>
      <c r="D13" s="148" t="s">
        <v>336</v>
      </c>
      <c r="E13" s="148" t="s">
        <v>350</v>
      </c>
      <c r="F13" s="148" t="s">
        <v>327</v>
      </c>
      <c r="G13" s="147" t="s">
        <v>338</v>
      </c>
      <c r="H13" s="147" t="s">
        <v>334</v>
      </c>
      <c r="I13" s="148" t="s">
        <v>335</v>
      </c>
      <c r="J13" s="148" t="s">
        <v>347</v>
      </c>
    </row>
    <row r="14" s="1" customFormat="1" ht="52.5" customHeight="1" outlineLevel="1" spans="1:10">
      <c r="A14" s="148"/>
      <c r="B14" s="148"/>
      <c r="C14" s="148" t="s">
        <v>324</v>
      </c>
      <c r="D14" s="148" t="s">
        <v>351</v>
      </c>
      <c r="E14" s="148" t="s">
        <v>352</v>
      </c>
      <c r="F14" s="148" t="s">
        <v>327</v>
      </c>
      <c r="G14" s="147" t="s">
        <v>353</v>
      </c>
      <c r="H14" s="147" t="s">
        <v>353</v>
      </c>
      <c r="I14" s="148" t="s">
        <v>335</v>
      </c>
      <c r="J14" s="148" t="s">
        <v>347</v>
      </c>
    </row>
    <row r="15" s="1" customFormat="1" ht="52.5" customHeight="1" outlineLevel="1" spans="1:10">
      <c r="A15" s="148"/>
      <c r="B15" s="148"/>
      <c r="C15" s="148" t="s">
        <v>339</v>
      </c>
      <c r="D15" s="148" t="s">
        <v>354</v>
      </c>
      <c r="E15" s="148" t="s">
        <v>355</v>
      </c>
      <c r="F15" s="148" t="s">
        <v>342</v>
      </c>
      <c r="G15" s="147" t="s">
        <v>343</v>
      </c>
      <c r="H15" s="147" t="s">
        <v>334</v>
      </c>
      <c r="I15" s="148" t="s">
        <v>335</v>
      </c>
      <c r="J15" s="148" t="s">
        <v>347</v>
      </c>
    </row>
    <row r="16" s="1" customFormat="1" ht="52.5" customHeight="1" outlineLevel="1" spans="1:10">
      <c r="A16" s="148"/>
      <c r="B16" s="148"/>
      <c r="C16" s="148" t="s">
        <v>344</v>
      </c>
      <c r="D16" s="148" t="s">
        <v>345</v>
      </c>
      <c r="E16" s="148" t="s">
        <v>345</v>
      </c>
      <c r="F16" s="148" t="s">
        <v>342</v>
      </c>
      <c r="G16" s="147" t="s">
        <v>343</v>
      </c>
      <c r="H16" s="147" t="s">
        <v>334</v>
      </c>
      <c r="I16" s="148" t="s">
        <v>335</v>
      </c>
      <c r="J16" s="148" t="s">
        <v>347</v>
      </c>
    </row>
    <row r="17" s="1" customFormat="1" ht="52.5" customHeight="1" outlineLevel="1" spans="1:10">
      <c r="A17" s="148" t="s">
        <v>275</v>
      </c>
      <c r="B17" s="148" t="s">
        <v>347</v>
      </c>
      <c r="C17" s="148" t="s">
        <v>324</v>
      </c>
      <c r="D17" s="148" t="s">
        <v>325</v>
      </c>
      <c r="E17" s="148" t="s">
        <v>348</v>
      </c>
      <c r="F17" s="148" t="s">
        <v>327</v>
      </c>
      <c r="G17" s="147" t="s">
        <v>349</v>
      </c>
      <c r="H17" s="147" t="s">
        <v>349</v>
      </c>
      <c r="I17" s="148" t="s">
        <v>335</v>
      </c>
      <c r="J17" s="148" t="s">
        <v>347</v>
      </c>
    </row>
    <row r="18" s="1" customFormat="1" ht="52.5" customHeight="1" outlineLevel="1" spans="1:10">
      <c r="A18" s="148"/>
      <c r="B18" s="148"/>
      <c r="C18" s="148" t="s">
        <v>324</v>
      </c>
      <c r="D18" s="148" t="s">
        <v>336</v>
      </c>
      <c r="E18" s="148" t="s">
        <v>350</v>
      </c>
      <c r="F18" s="148" t="s">
        <v>327</v>
      </c>
      <c r="G18" s="147" t="s">
        <v>338</v>
      </c>
      <c r="H18" s="147" t="s">
        <v>334</v>
      </c>
      <c r="I18" s="148" t="s">
        <v>335</v>
      </c>
      <c r="J18" s="148" t="s">
        <v>347</v>
      </c>
    </row>
    <row r="19" s="1" customFormat="1" ht="52.5" customHeight="1" outlineLevel="1" spans="1:10">
      <c r="A19" s="148"/>
      <c r="B19" s="148"/>
      <c r="C19" s="148" t="s">
        <v>324</v>
      </c>
      <c r="D19" s="148" t="s">
        <v>351</v>
      </c>
      <c r="E19" s="148" t="s">
        <v>352</v>
      </c>
      <c r="F19" s="148" t="s">
        <v>327</v>
      </c>
      <c r="G19" s="147" t="s">
        <v>353</v>
      </c>
      <c r="H19" s="147" t="s">
        <v>353</v>
      </c>
      <c r="I19" s="148" t="s">
        <v>335</v>
      </c>
      <c r="J19" s="148" t="s">
        <v>347</v>
      </c>
    </row>
    <row r="20" s="1" customFormat="1" ht="52.5" customHeight="1" outlineLevel="1" spans="1:10">
      <c r="A20" s="148"/>
      <c r="B20" s="148"/>
      <c r="C20" s="148" t="s">
        <v>339</v>
      </c>
      <c r="D20" s="148" t="s">
        <v>354</v>
      </c>
      <c r="E20" s="148" t="s">
        <v>355</v>
      </c>
      <c r="F20" s="148" t="s">
        <v>342</v>
      </c>
      <c r="G20" s="147" t="s">
        <v>343</v>
      </c>
      <c r="H20" s="147" t="s">
        <v>334</v>
      </c>
      <c r="I20" s="148" t="s">
        <v>335</v>
      </c>
      <c r="J20" s="148" t="s">
        <v>347</v>
      </c>
    </row>
    <row r="21" s="1" customFormat="1" ht="52.5" customHeight="1" outlineLevel="1" spans="1:10">
      <c r="A21" s="148"/>
      <c r="B21" s="148"/>
      <c r="C21" s="148" t="s">
        <v>344</v>
      </c>
      <c r="D21" s="148" t="s">
        <v>345</v>
      </c>
      <c r="E21" s="148" t="s">
        <v>345</v>
      </c>
      <c r="F21" s="148" t="s">
        <v>342</v>
      </c>
      <c r="G21" s="147" t="s">
        <v>343</v>
      </c>
      <c r="H21" s="147" t="s">
        <v>334</v>
      </c>
      <c r="I21" s="148" t="s">
        <v>335</v>
      </c>
      <c r="J21" s="148" t="s">
        <v>347</v>
      </c>
    </row>
    <row r="22" s="1" customFormat="1" ht="63" customHeight="1" outlineLevel="1" spans="1:10">
      <c r="A22" s="148" t="s">
        <v>293</v>
      </c>
      <c r="B22" s="148" t="s">
        <v>356</v>
      </c>
      <c r="C22" s="148" t="s">
        <v>324</v>
      </c>
      <c r="D22" s="148" t="s">
        <v>325</v>
      </c>
      <c r="E22" s="148" t="s">
        <v>357</v>
      </c>
      <c r="F22" s="148" t="s">
        <v>327</v>
      </c>
      <c r="G22" s="147" t="s">
        <v>358</v>
      </c>
      <c r="H22" s="147" t="s">
        <v>359</v>
      </c>
      <c r="I22" s="148" t="s">
        <v>329</v>
      </c>
      <c r="J22" s="148" t="s">
        <v>360</v>
      </c>
    </row>
    <row r="23" s="1" customFormat="1" ht="65" customHeight="1" outlineLevel="1" spans="1:10">
      <c r="A23" s="148"/>
      <c r="B23" s="148"/>
      <c r="C23" s="148" t="s">
        <v>324</v>
      </c>
      <c r="D23" s="148" t="s">
        <v>336</v>
      </c>
      <c r="E23" s="148" t="s">
        <v>361</v>
      </c>
      <c r="F23" s="148" t="s">
        <v>327</v>
      </c>
      <c r="G23" s="147" t="s">
        <v>362</v>
      </c>
      <c r="H23" s="147" t="s">
        <v>362</v>
      </c>
      <c r="I23" s="148" t="s">
        <v>335</v>
      </c>
      <c r="J23" s="148" t="s">
        <v>360</v>
      </c>
    </row>
    <row r="24" s="1" customFormat="1" ht="62" customHeight="1" outlineLevel="1" spans="1:10">
      <c r="A24" s="148"/>
      <c r="B24" s="148"/>
      <c r="C24" s="148" t="s">
        <v>339</v>
      </c>
      <c r="D24" s="148" t="s">
        <v>354</v>
      </c>
      <c r="E24" s="148" t="s">
        <v>341</v>
      </c>
      <c r="F24" s="148" t="s">
        <v>342</v>
      </c>
      <c r="G24" s="147" t="s">
        <v>343</v>
      </c>
      <c r="H24" s="147" t="s">
        <v>334</v>
      </c>
      <c r="I24" s="148" t="s">
        <v>335</v>
      </c>
      <c r="J24" s="148" t="s">
        <v>360</v>
      </c>
    </row>
    <row r="25" s="1" customFormat="1" ht="63" customHeight="1" outlineLevel="1" spans="1:10">
      <c r="A25" s="148"/>
      <c r="B25" s="148"/>
      <c r="C25" s="148" t="s">
        <v>344</v>
      </c>
      <c r="D25" s="148" t="s">
        <v>345</v>
      </c>
      <c r="E25" s="148" t="s">
        <v>346</v>
      </c>
      <c r="F25" s="148" t="s">
        <v>342</v>
      </c>
      <c r="G25" s="147" t="s">
        <v>343</v>
      </c>
      <c r="H25" s="147" t="s">
        <v>334</v>
      </c>
      <c r="I25" s="148" t="s">
        <v>335</v>
      </c>
      <c r="J25" s="148" t="s">
        <v>360</v>
      </c>
    </row>
    <row r="26" s="1" customFormat="1" ht="52.5" customHeight="1" outlineLevel="1" spans="1:10">
      <c r="A26" s="148" t="s">
        <v>308</v>
      </c>
      <c r="B26" s="148" t="s">
        <v>363</v>
      </c>
      <c r="C26" s="148" t="s">
        <v>324</v>
      </c>
      <c r="D26" s="148" t="s">
        <v>325</v>
      </c>
      <c r="E26" s="148" t="s">
        <v>364</v>
      </c>
      <c r="F26" s="148" t="s">
        <v>327</v>
      </c>
      <c r="G26" s="147" t="s">
        <v>338</v>
      </c>
      <c r="H26" s="147" t="s">
        <v>334</v>
      </c>
      <c r="I26" s="148" t="s">
        <v>335</v>
      </c>
      <c r="J26" s="148" t="s">
        <v>365</v>
      </c>
    </row>
    <row r="27" s="1" customFormat="1" ht="52.5" customHeight="1" outlineLevel="1" spans="1:10">
      <c r="A27" s="148"/>
      <c r="B27" s="148"/>
      <c r="C27" s="148" t="s">
        <v>324</v>
      </c>
      <c r="D27" s="148" t="s">
        <v>331</v>
      </c>
      <c r="E27" s="148" t="s">
        <v>366</v>
      </c>
      <c r="F27" s="148" t="s">
        <v>327</v>
      </c>
      <c r="G27" s="147" t="s">
        <v>338</v>
      </c>
      <c r="H27" s="147" t="s">
        <v>334</v>
      </c>
      <c r="I27" s="148" t="s">
        <v>335</v>
      </c>
      <c r="J27" s="148" t="s">
        <v>367</v>
      </c>
    </row>
    <row r="28" s="1" customFormat="1" ht="52.5" customHeight="1" outlineLevel="1" spans="1:10">
      <c r="A28" s="148"/>
      <c r="B28" s="148"/>
      <c r="C28" s="148" t="s">
        <v>339</v>
      </c>
      <c r="D28" s="148" t="s">
        <v>354</v>
      </c>
      <c r="E28" s="148" t="s">
        <v>368</v>
      </c>
      <c r="F28" s="148" t="s">
        <v>342</v>
      </c>
      <c r="G28" s="147" t="s">
        <v>215</v>
      </c>
      <c r="H28" s="147" t="s">
        <v>369</v>
      </c>
      <c r="I28" s="148" t="s">
        <v>335</v>
      </c>
      <c r="J28" s="148" t="s">
        <v>367</v>
      </c>
    </row>
    <row r="29" s="1" customFormat="1" ht="52.5" customHeight="1" outlineLevel="1" spans="1:10">
      <c r="A29" s="148"/>
      <c r="B29" s="148"/>
      <c r="C29" s="148" t="s">
        <v>344</v>
      </c>
      <c r="D29" s="148" t="s">
        <v>345</v>
      </c>
      <c r="E29" s="148" t="s">
        <v>370</v>
      </c>
      <c r="F29" s="148" t="s">
        <v>342</v>
      </c>
      <c r="G29" s="147" t="s">
        <v>343</v>
      </c>
      <c r="H29" s="147" t="s">
        <v>334</v>
      </c>
      <c r="I29" s="148" t="s">
        <v>335</v>
      </c>
      <c r="J29" s="148" t="s">
        <v>367</v>
      </c>
    </row>
    <row r="30" s="1" customFormat="1" ht="52.5" customHeight="1" outlineLevel="1" spans="1:10">
      <c r="A30" s="148" t="s">
        <v>304</v>
      </c>
      <c r="B30" s="148" t="s">
        <v>363</v>
      </c>
      <c r="C30" s="148" t="s">
        <v>324</v>
      </c>
      <c r="D30" s="148" t="s">
        <v>325</v>
      </c>
      <c r="E30" s="148" t="s">
        <v>364</v>
      </c>
      <c r="F30" s="148" t="s">
        <v>327</v>
      </c>
      <c r="G30" s="147" t="s">
        <v>338</v>
      </c>
      <c r="H30" s="147" t="s">
        <v>334</v>
      </c>
      <c r="I30" s="148" t="s">
        <v>335</v>
      </c>
      <c r="J30" s="148" t="s">
        <v>364</v>
      </c>
    </row>
    <row r="31" s="1" customFormat="1" ht="52.5" customHeight="1" outlineLevel="1" spans="1:10">
      <c r="A31" s="148"/>
      <c r="B31" s="148"/>
      <c r="C31" s="148" t="s">
        <v>324</v>
      </c>
      <c r="D31" s="148" t="s">
        <v>331</v>
      </c>
      <c r="E31" s="148" t="s">
        <v>366</v>
      </c>
      <c r="F31" s="148" t="s">
        <v>327</v>
      </c>
      <c r="G31" s="147" t="s">
        <v>338</v>
      </c>
      <c r="H31" s="147" t="s">
        <v>334</v>
      </c>
      <c r="I31" s="148" t="s">
        <v>335</v>
      </c>
      <c r="J31" s="148" t="s">
        <v>366</v>
      </c>
    </row>
    <row r="32" s="1" customFormat="1" ht="52.5" customHeight="1" outlineLevel="1" spans="1:10">
      <c r="A32" s="148"/>
      <c r="B32" s="148"/>
      <c r="C32" s="148" t="s">
        <v>339</v>
      </c>
      <c r="D32" s="148" t="s">
        <v>340</v>
      </c>
      <c r="E32" s="148" t="s">
        <v>371</v>
      </c>
      <c r="F32" s="148" t="s">
        <v>342</v>
      </c>
      <c r="G32" s="147" t="s">
        <v>343</v>
      </c>
      <c r="H32" s="147" t="s">
        <v>334</v>
      </c>
      <c r="I32" s="148" t="s">
        <v>335</v>
      </c>
      <c r="J32" s="148" t="s">
        <v>304</v>
      </c>
    </row>
    <row r="33" s="1" customFormat="1" ht="52.5" customHeight="1" outlineLevel="1" spans="1:10">
      <c r="A33" s="148"/>
      <c r="B33" s="148"/>
      <c r="C33" s="148" t="s">
        <v>344</v>
      </c>
      <c r="D33" s="148" t="s">
        <v>345</v>
      </c>
      <c r="E33" s="148" t="s">
        <v>372</v>
      </c>
      <c r="F33" s="148" t="s">
        <v>342</v>
      </c>
      <c r="G33" s="147" t="s">
        <v>343</v>
      </c>
      <c r="H33" s="147" t="s">
        <v>334</v>
      </c>
      <c r="I33" s="148" t="s">
        <v>335</v>
      </c>
      <c r="J33" s="148" t="s">
        <v>304</v>
      </c>
    </row>
    <row r="34" s="1" customFormat="1" ht="52.5" customHeight="1" outlineLevel="1" spans="1:10">
      <c r="A34" s="148" t="s">
        <v>373</v>
      </c>
      <c r="B34" s="148" t="s">
        <v>374</v>
      </c>
      <c r="C34" s="148" t="s">
        <v>324</v>
      </c>
      <c r="D34" s="148" t="s">
        <v>325</v>
      </c>
      <c r="E34" s="148" t="s">
        <v>375</v>
      </c>
      <c r="F34" s="148" t="s">
        <v>342</v>
      </c>
      <c r="G34" s="147" t="s">
        <v>376</v>
      </c>
      <c r="H34" s="147" t="s">
        <v>377</v>
      </c>
      <c r="I34" s="148" t="s">
        <v>335</v>
      </c>
      <c r="J34" s="148" t="s">
        <v>378</v>
      </c>
    </row>
    <row r="35" s="1" customFormat="1" ht="52.5" customHeight="1" outlineLevel="1" spans="1:10">
      <c r="A35" s="148"/>
      <c r="B35" s="148"/>
      <c r="C35" s="148" t="s">
        <v>324</v>
      </c>
      <c r="D35" s="148" t="s">
        <v>331</v>
      </c>
      <c r="E35" s="148" t="s">
        <v>379</v>
      </c>
      <c r="F35" s="148" t="s">
        <v>327</v>
      </c>
      <c r="G35" s="147" t="s">
        <v>362</v>
      </c>
      <c r="H35" s="147" t="s">
        <v>362</v>
      </c>
      <c r="I35" s="148" t="s">
        <v>335</v>
      </c>
      <c r="J35" s="148" t="s">
        <v>380</v>
      </c>
    </row>
    <row r="36" s="1" customFormat="1" ht="52.5" customHeight="1" outlineLevel="1" spans="1:10">
      <c r="A36" s="148"/>
      <c r="B36" s="148"/>
      <c r="C36" s="148" t="s">
        <v>324</v>
      </c>
      <c r="D36" s="148" t="s">
        <v>331</v>
      </c>
      <c r="E36" s="148" t="s">
        <v>381</v>
      </c>
      <c r="F36" s="148" t="s">
        <v>327</v>
      </c>
      <c r="G36" s="147" t="s">
        <v>338</v>
      </c>
      <c r="H36" s="147" t="s">
        <v>334</v>
      </c>
      <c r="I36" s="148" t="s">
        <v>335</v>
      </c>
      <c r="J36" s="148" t="s">
        <v>382</v>
      </c>
    </row>
    <row r="37" s="1" customFormat="1" ht="52.5" customHeight="1" outlineLevel="1" spans="1:10">
      <c r="A37" s="148"/>
      <c r="B37" s="148"/>
      <c r="C37" s="148" t="s">
        <v>324</v>
      </c>
      <c r="D37" s="148" t="s">
        <v>336</v>
      </c>
      <c r="E37" s="148" t="s">
        <v>383</v>
      </c>
      <c r="F37" s="148" t="s">
        <v>327</v>
      </c>
      <c r="G37" s="147" t="s">
        <v>338</v>
      </c>
      <c r="H37" s="147" t="s">
        <v>334</v>
      </c>
      <c r="I37" s="148" t="s">
        <v>335</v>
      </c>
      <c r="J37" s="148" t="s">
        <v>384</v>
      </c>
    </row>
    <row r="38" s="1" customFormat="1" ht="52.5" customHeight="1" outlineLevel="1" spans="1:10">
      <c r="A38" s="148"/>
      <c r="B38" s="148"/>
      <c r="C38" s="148" t="s">
        <v>339</v>
      </c>
      <c r="D38" s="148" t="s">
        <v>354</v>
      </c>
      <c r="E38" s="148" t="s">
        <v>385</v>
      </c>
      <c r="F38" s="148" t="s">
        <v>342</v>
      </c>
      <c r="G38" s="147" t="s">
        <v>343</v>
      </c>
      <c r="H38" s="147" t="s">
        <v>334</v>
      </c>
      <c r="I38" s="148" t="s">
        <v>335</v>
      </c>
      <c r="J38" s="148" t="s">
        <v>386</v>
      </c>
    </row>
    <row r="39" s="1" customFormat="1" ht="52.5" customHeight="1" outlineLevel="1" spans="1:10">
      <c r="A39" s="148"/>
      <c r="B39" s="148"/>
      <c r="C39" s="148" t="s">
        <v>344</v>
      </c>
      <c r="D39" s="148" t="s">
        <v>345</v>
      </c>
      <c r="E39" s="148" t="s">
        <v>387</v>
      </c>
      <c r="F39" s="148" t="s">
        <v>342</v>
      </c>
      <c r="G39" s="147" t="s">
        <v>343</v>
      </c>
      <c r="H39" s="147" t="s">
        <v>334</v>
      </c>
      <c r="I39" s="148" t="s">
        <v>335</v>
      </c>
      <c r="J39" s="148" t="s">
        <v>388</v>
      </c>
    </row>
    <row r="40" s="1" customFormat="1" ht="52.5" customHeight="1" outlineLevel="1" spans="1:10">
      <c r="A40" s="148" t="s">
        <v>299</v>
      </c>
      <c r="B40" s="148" t="s">
        <v>389</v>
      </c>
      <c r="C40" s="148" t="s">
        <v>324</v>
      </c>
      <c r="D40" s="148" t="s">
        <v>325</v>
      </c>
      <c r="E40" s="148" t="s">
        <v>390</v>
      </c>
      <c r="F40" s="148" t="s">
        <v>342</v>
      </c>
      <c r="G40" s="147" t="s">
        <v>90</v>
      </c>
      <c r="H40" s="147" t="s">
        <v>391</v>
      </c>
      <c r="I40" s="148" t="s">
        <v>335</v>
      </c>
      <c r="J40" s="148" t="s">
        <v>392</v>
      </c>
    </row>
    <row r="41" s="1" customFormat="1" ht="52.5" customHeight="1" outlineLevel="1" spans="1:10">
      <c r="A41" s="148"/>
      <c r="B41" s="148"/>
      <c r="C41" s="148" t="s">
        <v>324</v>
      </c>
      <c r="D41" s="148" t="s">
        <v>325</v>
      </c>
      <c r="E41" s="148" t="s">
        <v>357</v>
      </c>
      <c r="F41" s="148" t="s">
        <v>327</v>
      </c>
      <c r="G41" s="147" t="s">
        <v>393</v>
      </c>
      <c r="H41" s="147" t="s">
        <v>394</v>
      </c>
      <c r="I41" s="148" t="s">
        <v>329</v>
      </c>
      <c r="J41" s="148" t="s">
        <v>395</v>
      </c>
    </row>
    <row r="42" s="1" customFormat="1" ht="52.5" customHeight="1" outlineLevel="1" spans="1:10">
      <c r="A42" s="148"/>
      <c r="B42" s="148"/>
      <c r="C42" s="148" t="s">
        <v>324</v>
      </c>
      <c r="D42" s="148" t="s">
        <v>331</v>
      </c>
      <c r="E42" s="148" t="s">
        <v>396</v>
      </c>
      <c r="F42" s="148" t="s">
        <v>327</v>
      </c>
      <c r="G42" s="147" t="s">
        <v>349</v>
      </c>
      <c r="H42" s="147" t="s">
        <v>353</v>
      </c>
      <c r="I42" s="148" t="s">
        <v>335</v>
      </c>
      <c r="J42" s="148" t="s">
        <v>392</v>
      </c>
    </row>
    <row r="43" s="1" customFormat="1" ht="52.5" customHeight="1" outlineLevel="1" spans="1:10">
      <c r="A43" s="148"/>
      <c r="B43" s="148"/>
      <c r="C43" s="148" t="s">
        <v>324</v>
      </c>
      <c r="D43" s="148" t="s">
        <v>336</v>
      </c>
      <c r="E43" s="148" t="s">
        <v>361</v>
      </c>
      <c r="F43" s="148" t="s">
        <v>327</v>
      </c>
      <c r="G43" s="147" t="s">
        <v>362</v>
      </c>
      <c r="H43" s="147" t="s">
        <v>362</v>
      </c>
      <c r="I43" s="148" t="s">
        <v>335</v>
      </c>
      <c r="J43" s="148" t="s">
        <v>397</v>
      </c>
    </row>
    <row r="44" s="1" customFormat="1" ht="52.5" customHeight="1" outlineLevel="1" spans="1:10">
      <c r="A44" s="148"/>
      <c r="B44" s="148"/>
      <c r="C44" s="148" t="s">
        <v>339</v>
      </c>
      <c r="D44" s="148" t="s">
        <v>354</v>
      </c>
      <c r="E44" s="148" t="s">
        <v>354</v>
      </c>
      <c r="F44" s="148" t="s">
        <v>342</v>
      </c>
      <c r="G44" s="147" t="s">
        <v>343</v>
      </c>
      <c r="H44" s="147" t="s">
        <v>334</v>
      </c>
      <c r="I44" s="148" t="s">
        <v>335</v>
      </c>
      <c r="J44" s="148" t="s">
        <v>398</v>
      </c>
    </row>
    <row r="45" s="1" customFormat="1" ht="52.5" customHeight="1" outlineLevel="1" spans="1:10">
      <c r="A45" s="148"/>
      <c r="B45" s="148"/>
      <c r="C45" s="148" t="s">
        <v>344</v>
      </c>
      <c r="D45" s="148" t="s">
        <v>345</v>
      </c>
      <c r="E45" s="148" t="s">
        <v>345</v>
      </c>
      <c r="F45" s="148" t="s">
        <v>342</v>
      </c>
      <c r="G45" s="147" t="s">
        <v>343</v>
      </c>
      <c r="H45" s="147" t="s">
        <v>334</v>
      </c>
      <c r="I45" s="148" t="s">
        <v>335</v>
      </c>
      <c r="J45" s="148" t="s">
        <v>395</v>
      </c>
    </row>
    <row r="46" s="1" customFormat="1" ht="52.5" customHeight="1" outlineLevel="1" spans="1:10">
      <c r="A46" s="148" t="s">
        <v>302</v>
      </c>
      <c r="B46" s="148" t="s">
        <v>399</v>
      </c>
      <c r="C46" s="148" t="s">
        <v>324</v>
      </c>
      <c r="D46" s="148" t="s">
        <v>325</v>
      </c>
      <c r="E46" s="148" t="s">
        <v>357</v>
      </c>
      <c r="F46" s="148" t="s">
        <v>342</v>
      </c>
      <c r="G46" s="147" t="s">
        <v>358</v>
      </c>
      <c r="H46" s="147" t="s">
        <v>394</v>
      </c>
      <c r="I46" s="148" t="s">
        <v>329</v>
      </c>
      <c r="J46" s="148" t="s">
        <v>400</v>
      </c>
    </row>
    <row r="47" s="1" customFormat="1" ht="52.5" customHeight="1" outlineLevel="1" spans="1:10">
      <c r="A47" s="148"/>
      <c r="B47" s="148"/>
      <c r="C47" s="148" t="s">
        <v>324</v>
      </c>
      <c r="D47" s="148" t="s">
        <v>331</v>
      </c>
      <c r="E47" s="148" t="s">
        <v>401</v>
      </c>
      <c r="F47" s="148" t="s">
        <v>333</v>
      </c>
      <c r="G47" s="147" t="s">
        <v>96</v>
      </c>
      <c r="H47" s="147" t="s">
        <v>334</v>
      </c>
      <c r="I47" s="148" t="s">
        <v>335</v>
      </c>
      <c r="J47" s="148" t="s">
        <v>402</v>
      </c>
    </row>
    <row r="48" s="1" customFormat="1" ht="52.5" customHeight="1" outlineLevel="1" spans="1:10">
      <c r="A48" s="148"/>
      <c r="B48" s="148"/>
      <c r="C48" s="148" t="s">
        <v>339</v>
      </c>
      <c r="D48" s="148" t="s">
        <v>403</v>
      </c>
      <c r="E48" s="148" t="s">
        <v>404</v>
      </c>
      <c r="F48" s="148" t="s">
        <v>342</v>
      </c>
      <c r="G48" s="147" t="s">
        <v>87</v>
      </c>
      <c r="H48" s="147" t="s">
        <v>405</v>
      </c>
      <c r="I48" s="148" t="s">
        <v>335</v>
      </c>
      <c r="J48" s="148" t="s">
        <v>406</v>
      </c>
    </row>
    <row r="49" s="1" customFormat="1" ht="52.5" customHeight="1" outlineLevel="1" spans="1:10">
      <c r="A49" s="148"/>
      <c r="B49" s="148"/>
      <c r="C49" s="148" t="s">
        <v>344</v>
      </c>
      <c r="D49" s="148" t="s">
        <v>345</v>
      </c>
      <c r="E49" s="148" t="s">
        <v>407</v>
      </c>
      <c r="F49" s="148" t="s">
        <v>342</v>
      </c>
      <c r="G49" s="147" t="s">
        <v>343</v>
      </c>
      <c r="H49" s="147" t="s">
        <v>334</v>
      </c>
      <c r="I49" s="148" t="s">
        <v>335</v>
      </c>
      <c r="J49" s="148" t="s">
        <v>408</v>
      </c>
    </row>
  </sheetData>
  <mergeCells count="20">
    <mergeCell ref="A2:J2"/>
    <mergeCell ref="A3:E3"/>
    <mergeCell ref="A7:A11"/>
    <mergeCell ref="A12:A16"/>
    <mergeCell ref="A17:A21"/>
    <mergeCell ref="A22:A25"/>
    <mergeCell ref="A26:A29"/>
    <mergeCell ref="A30:A33"/>
    <mergeCell ref="A34:A39"/>
    <mergeCell ref="A40:A45"/>
    <mergeCell ref="A46:A49"/>
    <mergeCell ref="B7:B11"/>
    <mergeCell ref="B12:B16"/>
    <mergeCell ref="B17:B21"/>
    <mergeCell ref="B22:B25"/>
    <mergeCell ref="B26:B29"/>
    <mergeCell ref="B30:B33"/>
    <mergeCell ref="B34:B39"/>
    <mergeCell ref="B40:B45"/>
    <mergeCell ref="B46:B49"/>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1.部门财务收支预算总表</vt:lpstr>
      <vt:lpstr>2.部门收入预算表</vt:lpstr>
      <vt:lpstr>3.部门支出预算表</vt:lpstr>
      <vt:lpstr>4.部门财政拨款收支预算总表</vt:lpstr>
      <vt:lpstr>5.一般公共预算支出预算表</vt:lpstr>
      <vt:lpstr>6.一般公共预算“三公”经费支出预算表</vt:lpstr>
      <vt:lpstr>7.部门基本支出预算表</vt:lpstr>
      <vt:lpstr>8.部门项目支出预算表</vt:lpstr>
      <vt:lpstr>9.部门项目支出绩效目标表</vt:lpstr>
      <vt:lpstr>10.部门政府性基金预算支出预算表</vt:lpstr>
      <vt:lpstr>11.部门政府采购预算表</vt:lpstr>
      <vt:lpstr>12.部门政府购买服务预算表</vt:lpstr>
      <vt:lpstr>13.县对下转移支付预算表</vt:lpstr>
      <vt:lpstr>14.县对下转移支付绩效目标表</vt:lpstr>
      <vt:lpstr>15.新增资产配置表</vt:lpstr>
      <vt:lpstr>16.上级转移支付补助项目支出预算表</vt:lpstr>
      <vt:lpstr>17.部门项目中期规划预算表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段建光</cp:lastModifiedBy>
  <dcterms:created xsi:type="dcterms:W3CDTF">2025-01-22T02:50:00Z</dcterms:created>
  <dcterms:modified xsi:type="dcterms:W3CDTF">2025-04-19T07:50:59Z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2052-12.1.0.18276</vt:lpwstr>
  </property>
</Properties>
</file>