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<sst xmlns="http://schemas.openxmlformats.org/spreadsheetml/2006/main" count="2368" uniqueCount="1060">
  <si>
    <r>
      <rPr>
        <sz val="16"/>
        <rFont val="方正小标宋简体"/>
        <charset val="134"/>
      </rPr>
      <t xml:space="preserve"> 陇川县“十四五”重大建设项目表
                                                                                                                                                   </t>
    </r>
    <r>
      <rPr>
        <sz val="11"/>
        <rFont val="方正小标宋简体"/>
        <charset val="134"/>
      </rPr>
      <t>单位：亿元</t>
    </r>
  </si>
  <si>
    <t>序号</t>
  </si>
  <si>
    <t>项目名称</t>
  </si>
  <si>
    <t>责任单位</t>
  </si>
  <si>
    <t>建设内容和规模</t>
  </si>
  <si>
    <t>“十四五”期间建设任务</t>
  </si>
  <si>
    <t>项目起止年限</t>
  </si>
  <si>
    <t>项目总投资</t>
  </si>
  <si>
    <t>“十三五”完成投资</t>
  </si>
  <si>
    <t>“十四五”计划投资</t>
  </si>
  <si>
    <t>合计（项）</t>
  </si>
  <si>
    <t>续建（项）</t>
  </si>
  <si>
    <t>新开工（项）</t>
  </si>
  <si>
    <t>一</t>
  </si>
  <si>
    <t>综合交通建设项目（26项）</t>
  </si>
  <si>
    <t>续建（1项）</t>
  </si>
  <si>
    <t>新开工（25项）</t>
  </si>
  <si>
    <t>（一）</t>
  </si>
  <si>
    <t>航空（0项）</t>
  </si>
  <si>
    <t>（二）</t>
  </si>
  <si>
    <t>铁路（1项）</t>
  </si>
  <si>
    <t>新开工（1项）</t>
  </si>
  <si>
    <t>大瑞铁路至章凤口岸铁路</t>
  </si>
  <si>
    <t>陇川县交通运输局</t>
  </si>
  <si>
    <t>国铁Ⅰ级单线，长16公里。</t>
  </si>
  <si>
    <t>启动建设项目</t>
  </si>
  <si>
    <t>2024-2030</t>
  </si>
  <si>
    <t>（三）</t>
  </si>
  <si>
    <t>高速公路（2项）</t>
  </si>
  <si>
    <t>新开工（2项）</t>
  </si>
  <si>
    <t>章凤至八莫高速公路</t>
  </si>
  <si>
    <t>建设87公里高速公路（路基、路面、桥涵工程）。</t>
  </si>
  <si>
    <t>开展前期研究</t>
  </si>
  <si>
    <t>2025-2030</t>
  </si>
  <si>
    <t>陇川县至芒市遮放高速公路（腾陇高速至龙瑞高速连接线）</t>
  </si>
  <si>
    <t>建设41公里高速公路（路基、路面、桥涵工程）。</t>
  </si>
  <si>
    <t>（四）</t>
  </si>
  <si>
    <t>国道一级公路(1项）</t>
  </si>
  <si>
    <t>陇川县国道G556陇把至广山段扩容工程</t>
  </si>
  <si>
    <t>建设24.2一级公路（路基、路面、桥涵工程）。</t>
  </si>
  <si>
    <t>（五）</t>
  </si>
  <si>
    <t>省道一、二级公路（2项）</t>
  </si>
  <si>
    <t>瑞陇高速至章凤口岸出境通道连接线（S334省道陇川城区过境段改移工程项目）</t>
  </si>
  <si>
    <t>建设8.908公里一级公路（路基、路面、桥涵工程）。</t>
  </si>
  <si>
    <t>完成建设项目</t>
  </si>
  <si>
    <t>2021-2023</t>
  </si>
  <si>
    <t>省道S334章凤口岸—芒海公路陇川境内段建设项目</t>
  </si>
  <si>
    <t xml:space="preserve"> 全长49.3公里（其中：一级公路长20.4公里，二级公路28.9公里）。</t>
  </si>
  <si>
    <t>2024-2027</t>
  </si>
  <si>
    <t>（六）</t>
  </si>
  <si>
    <t>县际三、四级公路（10项）</t>
  </si>
  <si>
    <t>新开工（10项）</t>
  </si>
  <si>
    <t>XS06梁河县界至拉影公路（陇川县马鞍山至城子段）公路</t>
  </si>
  <si>
    <t>建设23.02公里三级公路（路基、路面、桥涵工程）。</t>
  </si>
  <si>
    <t>2021-2022</t>
  </si>
  <si>
    <t>XN46城子至王子树公路（陇川县城子新寨至马鞍山段）公路</t>
  </si>
  <si>
    <t>建设25.2公里三级公路（路基、路面、桥涵工程）。</t>
  </si>
  <si>
    <t>2022-2023</t>
  </si>
  <si>
    <t>XS06梁河县界至拉影公路（陇川县城子至景罕段）公路</t>
  </si>
  <si>
    <t>建设14.2公里三级公路（路基、路面、桥涵工程）。</t>
  </si>
  <si>
    <t>2023-2024</t>
  </si>
  <si>
    <t>陇川县马鞍山至王子树公路改扩建工程</t>
  </si>
  <si>
    <t>建设20公里三级公路（路基、路面、桥涵工程）。</t>
  </si>
  <si>
    <t>2024-2025</t>
  </si>
  <si>
    <t>陇川县户撒乡村旅游公路</t>
  </si>
  <si>
    <t>建设15.957公里三级公路（路基、路面、桥涵工程）。</t>
  </si>
  <si>
    <t>芒梁高速互通至王子树公路</t>
  </si>
  <si>
    <t>建设35公里三级公路（路基、路面、桥涵工程）。</t>
  </si>
  <si>
    <t>陇川县章凤弄贯至龙安公路</t>
  </si>
  <si>
    <t>建设5公里三级公路（路基、路面、桥涵工程）。</t>
  </si>
  <si>
    <t>陇川县勐约至勐养美丽公路</t>
  </si>
  <si>
    <t>建设97公里三级公路（路基、路面、桥涵工程）。</t>
  </si>
  <si>
    <t>陇川拉勐通道连接线</t>
  </si>
  <si>
    <t>陇川户撒坪山通道连接线</t>
  </si>
  <si>
    <t>建设14公里三级公路（路基、路面、桥涵工程）。</t>
  </si>
  <si>
    <t>（七）</t>
  </si>
  <si>
    <t>乡村公路（2项）</t>
  </si>
  <si>
    <t>陇川农场乡村公路建设项目</t>
  </si>
  <si>
    <t>陇川农场管理委员会</t>
  </si>
  <si>
    <t>改建乡村道路30公里及绿化、亮化等。</t>
  </si>
  <si>
    <t>2021-2025</t>
  </si>
  <si>
    <t>陇川县农村公路改造工程</t>
  </si>
  <si>
    <t>建设400公里四级公路（路基、路面、桥涵工程）。</t>
  </si>
  <si>
    <t>（八）</t>
  </si>
  <si>
    <t>边防公路（1项）</t>
  </si>
  <si>
    <t>陇川县边防巡逻公路</t>
  </si>
  <si>
    <t>建设40公里四级公路（路基、路面、桥涵工程）。</t>
  </si>
  <si>
    <t>（九）</t>
  </si>
  <si>
    <t>公路客货运输站场（ 1项）</t>
  </si>
  <si>
    <t>陇川县综合汽车客运站</t>
  </si>
  <si>
    <t>三层客运站房：面积5000平方米；修理厂房：面积2000平方米；汽车综合、安全、环保检测站:面积3600平方米。</t>
  </si>
  <si>
    <t>2019-2022</t>
  </si>
  <si>
    <t>（十）</t>
  </si>
  <si>
    <t>水运及桥梁建设（6项）</t>
  </si>
  <si>
    <t>新开工（6项）</t>
  </si>
  <si>
    <t>陇川县广宋通用机场航空产业园项目</t>
  </si>
  <si>
    <t>公务飞行、飞行学员培训、通航产业服务、旅客运输和货物运输等设施建设。</t>
  </si>
  <si>
    <t>启动项目建设</t>
  </si>
  <si>
    <t>2025-2027</t>
  </si>
  <si>
    <t>中缅陆水联运大通道章凤国际运输交通综合枢纽工程</t>
  </si>
  <si>
    <t>运输交通综合枢纽建设。</t>
  </si>
  <si>
    <t>2024-2026</t>
  </si>
  <si>
    <t>陇川县章凤镇城区首末站</t>
  </si>
  <si>
    <t>站场、房屋等。</t>
  </si>
  <si>
    <t>陇川县城子镇公交首末站</t>
  </si>
  <si>
    <t>陇川县章凤镇拉影口岸公交首末站</t>
  </si>
  <si>
    <t>陇川县县乡道停车区项目</t>
  </si>
  <si>
    <t>10个停车区建设。</t>
  </si>
  <si>
    <t>2022-2025</t>
  </si>
  <si>
    <t>二</t>
  </si>
  <si>
    <t>能源建设项目（9项）</t>
  </si>
  <si>
    <t>续建（6项）</t>
  </si>
  <si>
    <t>新开工（3项）</t>
  </si>
  <si>
    <t>水电站建设（0项）</t>
  </si>
  <si>
    <t>农村水电增效扩容工程（2项）</t>
  </si>
  <si>
    <t>陇川县农网改造升级工程</t>
  </si>
  <si>
    <t>陇川县供电局</t>
  </si>
  <si>
    <t>农网改造。</t>
  </si>
  <si>
    <t>陇川农场电网改造项目</t>
  </si>
  <si>
    <t>对30个居民小组电网安全问题予以改造。</t>
  </si>
  <si>
    <t>清洁能源（1项）</t>
  </si>
  <si>
    <t>陇川县农村能源建设项目</t>
  </si>
  <si>
    <t>陇川县农业农村局</t>
  </si>
  <si>
    <t>一期为全县农户安装太阳能热水器400户、省柴节煤炉灶2000户、以电代柴（电饭煲）3000户、太阳能路灯150盏。二期为全县农户安装太阳能热水器3000户、省柴节煤炉灶7500户、以电代柴（电饭煲、电磁炉）15000户、太阳能路灯3000盏。建成后让23400户农户使用上清洁能源。</t>
  </si>
  <si>
    <t>风力发电及太阳能光伏发电（0项）</t>
  </si>
  <si>
    <t>天然气及电气化建设（2项）</t>
  </si>
  <si>
    <t>续建（2项）</t>
  </si>
  <si>
    <t>德宏州天然气利用陇川-盈江-梁河项目（陇川部分）</t>
  </si>
  <si>
    <t>陇川县住房城乡建设局</t>
  </si>
  <si>
    <t>建设一条天然气高压输气管道支线，线路部分长度80千米，设计压力为4.0Mpa，设计输送规模8300×104Nm3/a；新建输气站4座。</t>
  </si>
  <si>
    <t>2018-2023</t>
  </si>
  <si>
    <t>陇川县城市天然气建设项目</t>
  </si>
  <si>
    <t>城市管网20公里、配气站一座、加气站一座。</t>
  </si>
  <si>
    <t>电网建设（3项）</t>
  </si>
  <si>
    <t>220kV陇川输变电工程</t>
  </si>
  <si>
    <t>新建220kV变电站，配套建设35kV及以上电网网输电线路。</t>
  </si>
  <si>
    <t>35kV拉影变升压110kV输变电工程</t>
  </si>
  <si>
    <t>将原35kV拉影变升压至110kV变电站，配套建设110kV主网输电线路。</t>
  </si>
  <si>
    <t>2020-2023</t>
  </si>
  <si>
    <t>陇川县10kV及以下项目</t>
  </si>
  <si>
    <t>结合陇川县现有配网水平，合理对电网进行延伸、新建、改造</t>
  </si>
  <si>
    <t>三</t>
  </si>
  <si>
    <t>农林水建设项目（151项）</t>
  </si>
  <si>
    <t>新开工（145项）</t>
  </si>
  <si>
    <t>农业项目（40项）</t>
  </si>
  <si>
    <t>陇川县高原特色高端水果基地建设项目</t>
  </si>
  <si>
    <t>以龙头企业褚橙公司为带动，建设以柑橘、枇杷、猕猴桃为主的高原特色高端水果基地3万亩，其中：新建2万亩，老果园改造1万亩。</t>
  </si>
  <si>
    <t>2018-2022</t>
  </si>
  <si>
    <t>陇川县绿色蔬菜种植项目</t>
  </si>
  <si>
    <t>建设绿色蔬菜生产基地10000亩。建设种植设施、果蔬保鲜加工冷库厂房、加工车间、冷鲜库等。种植西蓝 花、西红柿、辣椒、芹菜、大头油菜、菠菜等30种品种，蔬菜年产量达到 10000吨。</t>
  </si>
  <si>
    <t>2020-2025</t>
  </si>
  <si>
    <t>新开工（38项）</t>
  </si>
  <si>
    <t>陇川县农业面源污染治理项目</t>
  </si>
  <si>
    <t>农业面源污染治理30万亩：建设农药废弃物收集池，土壤、植株农残检测，化肥、农药减量及农业废弃物循环利用。规模：建设农药废弃物收集池150个，土壤、植株农残检测4万项次，安装太阳能杀虫灯300盏，性诱捕杀器9000个；绿肥替代种植2000亩，增施有机肥2.4万吨，腐熟剂施加900吨。</t>
  </si>
  <si>
    <t>陇川县边境一线外来有害生物防控项目</t>
  </si>
  <si>
    <t>新建中缅合作草地贪夜防控系统及沙漠蝗虫阻截防控系统建设。</t>
  </si>
  <si>
    <t>陇川县双高甘蔗基地建设及甘蔗副产物综合利用项目</t>
  </si>
  <si>
    <t>建设双高基地30万亩，甘蔗副产物综合利用30万吨。</t>
  </si>
  <si>
    <t>陇川县发展壮大村集体经济建设项目</t>
  </si>
  <si>
    <t>扶持村集体经济发展壮大，全县68个村，每个村规划投入150万元。主要内容为利用集体所有资源，盘活资产经营，推进一、二、三产业融合发展，找准适合村集体投资的项目，创办实体经济，增加集体经济收入，每年不少于10个。</t>
  </si>
  <si>
    <t>陇川县美丽乡村建设项目</t>
  </si>
  <si>
    <t>以自然村为单位，按照“产业兴旺、生态宜居、乡风文明、治理有效、生活富裕”的目标，每年整治改造建设20个自然村，5年建设100个自然村。主要内容为：1.按照“生活宜居、环境优美、设施配套”的要求，科学编制详细、明确、可行的村庄建设规划；2.完善村庄的基础设施、公共服务设施能及周边环境建设；3.改造提升村庄道路硬化、绿化、亮化、美化水平；4.开展农村生活污水治理，建设村庄农村生活污水处理管网；5.开展农村“厕所革命”，按照无害化卫生厕所的标准改建农村公厕和户厕；6.开展农村生活垃圾治理，按照标准配备垃圾桶，合理设置密闭式垃圾收集箱、垃圾清运车；7.建立村庄日常保洁制度，设置村庄保洁员；8.因地制宜，发展壮大乡村产业。</t>
  </si>
  <si>
    <t>陇川县万亩甘蔗全程机械化示范建设项目</t>
  </si>
  <si>
    <t>补贴生产者购置农机装备，促进农机装备的优化和升级，推进甘蔗全程机械化高效生产能力建设，强化农机化安全管理和技术推广培训能力，建设农机化技术交流平台和农机装备生产、改造、交易和出口贸易基地。</t>
  </si>
  <si>
    <t>陇川县农旅融合发展项目</t>
  </si>
  <si>
    <t>以户撒乡为中心，在全县建设20个自然村的项目提升，推进一、二、三产业融合发展，推进观光农业发展，找准适合投资的项目，创办实体经济，增加农民收入。</t>
  </si>
  <si>
    <t>陇川县肉牛产业发展项目</t>
  </si>
  <si>
    <t>扶持建设一个存栏能繁母牛1000头的标准化牛场；对适度规模的牛肉养殖场扶持，圈舍补助每平方米补助300元，能繁母牛补助每头补助1500元，2025年使我县肉牛存栏突破10万头，成为云南省肉牛养殖基地；建设一个大牲畜屠宰加工厂。</t>
  </si>
  <si>
    <t>陇川县水牛产业发展项目</t>
  </si>
  <si>
    <t>扶持建设一个德宏水牛保种场，常年存栏500头，推动奶水牛发展，打造优质奶水牛养殖基地。</t>
  </si>
  <si>
    <t>陇川县生猪产业发展项目</t>
  </si>
  <si>
    <t>建设年出栏10万头 猪场2个，猪舍建设16.5万平方米，做好配套设施的建设。</t>
  </si>
  <si>
    <t>陇川县跨境动物防疫体系建设项目</t>
  </si>
  <si>
    <t>陇川县国家动物疫情测报站、基层兽医站提升、村级兽医室建设、跨境动物边境隔离带建设。国家动物疫情测报站建设用地3.45亩，新建框架结构房屋1幢，三层，建筑面积900平方米业务用房及冷链设备、附属设施。新建章凤、户撒2个乡镇兽医服务站业务办公用房，总面积500平方米，每个250平方米，及9个乡镇兽医站冷链设备、基础附属设施建设。新建68个村级兽医室，建筑规模4080平方米，每个60平方米及冷链设施附属设备。</t>
  </si>
  <si>
    <t>陇川县万亩高效蚕桑示范区建设项目</t>
  </si>
  <si>
    <t>新建桑园5万亩，配套建设8个小蚕共育基地。其中建设万亩示范基地2个，千亩示范基地10个，百亩示范基地50个，示范乡镇5个。</t>
  </si>
  <si>
    <t>陇川县蚕桑科研示范基地项目</t>
  </si>
  <si>
    <t>在陇川县城子镇麻栗坝水库建设1个占地约450亩的桑树品种示范基地。建设主要内容包括：专家楼工程、职工宿舍、科研楼及蚕桑科普展览厅、生态餐厅、旅游厕所、蚕桑生产车间等。</t>
  </si>
  <si>
    <t>陇川县大牲畜交易市场项目</t>
  </si>
  <si>
    <t>建设陇川县大牲畜交易市场。</t>
  </si>
  <si>
    <t>陇川县畜禽粪污污染综合治理整县项目</t>
  </si>
  <si>
    <t>1、扶持建设一个有机肥生产加工厂；2、改善提升规模养殖场的粪污综合治理处理能力；3、建设农村散养户粪污处理设施。4、2021年开始在全县9个乡镇建设完成病死畜禽无害化集中处理场，共建设9个无害化处理场所，同时配置所需相应设备。</t>
  </si>
  <si>
    <t>陇川县渔业生态养殖建设项目</t>
  </si>
  <si>
    <t>鱼种投入；建设规模40000亩。</t>
  </si>
  <si>
    <t>陇川县糖料甘蔗绿色高产高效创建项目</t>
  </si>
  <si>
    <t>在全县甘蔗生产区域内五年计划50万亩甘蔗绿色高产高效创建。主要建设内容为：品种改良，农药、化肥补助、深耕深松补助、技术推广服务补助。每年实施10万亩。</t>
  </si>
  <si>
    <t>陇川县农作物病虫草鼠害综合防控建设项目</t>
  </si>
  <si>
    <t>新建农作物病虫疫情田间监测点18个（每个乡镇两个），包括田间工程建设（保护和安装好仪器设备）及监测仪器设备购置。在全县甘蔗生产区域内建立150万亩甘蔗病虫草鼠害综合防控，主要针对蔗农用药技术培训，主要是精准用药、减量用药等。每年防控30万亩。在全县范围内建立250万亩粮食作物病虫草鼠害综合防控，主要针对农民用药技术培训，主要是精准用药、减量用药等。每年防控50万亩。</t>
  </si>
  <si>
    <t>陇川县农技推广体系建设</t>
  </si>
  <si>
    <t>建一个县级服务站，面积800平方米，9个乡镇服务所，总面积2250平方米，每个250平方米及附属设施、设备建设。</t>
  </si>
  <si>
    <t>陇川县初制茶厂改造提升及标准化精制茶厂建设项目</t>
  </si>
  <si>
    <t>对陇川县15个初制茶厂进行改造扩建。建设年加工量1000吨精制茶厂1座。</t>
  </si>
  <si>
    <t>2021-2024</t>
  </si>
  <si>
    <t>陇川县茶园改造提升及古茶树开发建设项目</t>
  </si>
  <si>
    <t>改造提升老茶园37000亩；建设生态茶园20000亩；对陇川县20000株古茶树进行保护、开发与利用。</t>
  </si>
  <si>
    <t>陇川县农业生产废弃物回收处置项目</t>
  </si>
  <si>
    <t>新建一个农业生产废弃物回收处置厂，占地100亩。厂房、办公区、职工宿舍及工厂附属设施配套齐全，并购置农业生产废弃物回收处置装置及配套设备。</t>
  </si>
  <si>
    <t>陇川县全国秸秆综合利用试点县</t>
  </si>
  <si>
    <t>推动县域秸秆综合利用能力整体提升。</t>
  </si>
  <si>
    <t>陇川县扶持农民专业合作社、家庭农场发展项目</t>
  </si>
  <si>
    <t>扶持农民专业合作社、家庭农场发展壮大，每年不少于20个，其中：扶持农民专业合作社10个、家庭农场10个。主要内容为厂房扩建、冷链物流建设、引进优良品种、购置机器设备及开展试验示范等规范化建设。</t>
  </si>
  <si>
    <t>陇川县高标准农田建设项目</t>
  </si>
  <si>
    <t>高标准农田建设20万亩。</t>
  </si>
  <si>
    <t>陇川县高效节水灌溉项目</t>
  </si>
  <si>
    <t>发展高效节水灌溉面积10万亩。</t>
  </si>
  <si>
    <t>陇川县山区产业发展道路及农田灌溉建设项目</t>
  </si>
  <si>
    <t>建设山区产业发展道路及农田水利排灌沟渠，改善农业生产条件。</t>
  </si>
  <si>
    <t>2021—2025</t>
  </si>
  <si>
    <t>陇川县糖料生产基地基础设施建设</t>
  </si>
  <si>
    <t>陇川县糖料生产基地县基础设施建设12.5万亩（每年实施2.5万亩）。配套田间排灌沟渠、机耕路、下田道、平整土地、石坝、桥梁涵洞等。</t>
  </si>
  <si>
    <t>陇川县仓储物流和冷链设施建设项目</t>
  </si>
  <si>
    <t>扶持水果、蔬菜等龙头企业建设农产品分拣、包装、储放等农产品仓储设施5座10000㎡，冷库20座6000㎡。</t>
  </si>
  <si>
    <t>陇川县农产品批发交易市场建设项目</t>
  </si>
  <si>
    <t>在景罕建设蔬菜批发交易市场1个，在勐约建设水果批发交易市场1个。项目规划用地100亩，其中：建设交易中心及检测中心2座1000㎡，标准化商铺100套6000㎡，冷库50000㎡，制冰厂2座1200㎡，纸箱厂及泡沫箱厂一座。</t>
  </si>
  <si>
    <t>陇川县田园综合体建设项目</t>
  </si>
  <si>
    <t>项目计划用地5000亩。建设以贵澳陇川中缅国际大数据农旅扶贫产业园、勐约褚橙庄园、勐约瓦幕坚果庄园、章凤弄贯半岛湿地公园4个田园综合体。</t>
  </si>
  <si>
    <t>陇川县农村公厕户厕改建项目</t>
  </si>
  <si>
    <t>新建农村无害化卫生户厕7000座，提升改造农村无害化卫生户厕10000座,；新建农村行政村、自然村公厕60座。</t>
  </si>
  <si>
    <t>陇川县农村产权交易服务平台建设项目</t>
  </si>
  <si>
    <t>构建完善的县、乡、村三级农村产权交易服务体系，县级设有交易服务中心、乡镇级设有服务站、村级设有服务点。配备有专职从事产权交易信息收集、整理、上传的工作人员。主要建设内容为：建立以农村土地承包经营权、农村宅基地、农村集体资产等为主体的大数据网络系统平台，为农村各类产权流转、交易提供场所、设施、发布信息、组织交易等服务的专业化平台和服务性机构。</t>
  </si>
  <si>
    <t>陇川县数字农业云平台建设项目</t>
  </si>
  <si>
    <t>以“一个平台+一个大数据中心+多个应用”进行平台总体框架搭建，一是搭建数字农业云平台建设的管理班子；二是梳理数字化农业的业务范畴和流程；三是建立数字化农业的各类标准；四是搭建数字化综合管理云平台；五是建设陇川县农业大数据中心。平台覆盖陇川县农业从业人群80%以上，建立相关涉农的信息化覆盖60%以上。打造农业生产智能化、农业管理数字化、农业业务信息化、农业服务在线化的综合开放平台。</t>
  </si>
  <si>
    <t>陇川县数据畜牧业生产转型项目</t>
  </si>
  <si>
    <t>1、推动全县畜牧业数据化转型，对规模养殖场建设数据化养殖，建设数据平台+养殖+销售，完成54家生猪养殖场数据化建设；2、建设动物防疫数据化管理，完成6个边境村委会动物防疫数据化建设。</t>
  </si>
  <si>
    <t>陇川县甘蔗科技示范园建设项目</t>
  </si>
  <si>
    <t>在景罕建设甘蔗新品种、新技术试验示范基地150亩，配套基地排灌沟、机耕道路围墙等；新建甘蔗新品种选育智能化温室600平方米；新建甘蔗品质检测室600平方米；配套甘蔗品质检测设备；配备甘蔗科技服务车1辆。</t>
  </si>
  <si>
    <t>陇川县跨境农业示范区建设项目</t>
  </si>
  <si>
    <t>示范种植主要农作物30万亩，其中：发展甘蔗10万亩、蚕桑5万亩、水果10万亩、粮食5万亩。</t>
  </si>
  <si>
    <t>陇川县耕地质量等级提升项目</t>
  </si>
  <si>
    <t>通过改良耕地土壤、耕地地力培肥、化肥减量增效等技术措施，提升耕地质量等级50万亩。</t>
  </si>
  <si>
    <t>林业项目（24项）</t>
  </si>
  <si>
    <t>新开工（24项）</t>
  </si>
  <si>
    <t>陇川县国土山川绿化美化建设项目</t>
  </si>
  <si>
    <t>陇川县林业和草原局</t>
  </si>
  <si>
    <t>主要围绕县内生态脆弱地区，村庄绿化、美化，产业发展等，全县开展人工造林2万亩、封山育林2万亩，义务植树170万株。</t>
  </si>
  <si>
    <t>陇川县森林城市和森林乡村创建项目</t>
  </si>
  <si>
    <t>编制森林城市和森林乡村创建规划，1个省级森林县城，创建国家级森林乡村2个、省级森林乡村5个。</t>
  </si>
  <si>
    <t>陇川县特色经济林发展项目</t>
  </si>
  <si>
    <t xml:space="preserve">1.对全县林茶种植基地进行全面提质增效，并实施绿色、有机食品茶叶生产基地的培育、积极引导现有林茶和台地茶的绿色、有机食品茶叶生产基地认证1.5万亩；林茶种植1万亩，林茶提质增效1.5万亩，实施古茶树保护和提质增效2万株。
2.新建高端水果建设0.5万亩； 特色经济林提质增效7万亩，
3.积极培育和引导精深加工项目引进和落地，新建特色经济林产业品精深加工项目，加工项目占地0.01万亩，购置加工设施设备，年加工特色经济林产品3万吨。 </t>
  </si>
  <si>
    <t>陇川县林下经济开发项目</t>
  </si>
  <si>
    <t>1.编制和实施《陇川县林药产业发展总体规划》，新建林下经济种植基地3万亩，主要发展草果  、石斛  、重楼 、黄精、魔芋、森林蔬菜等。
2.对林下经济种植基地草果、石斛  、重楼 、黄精、魔芋、森林蔬菜等开展提质增效3万亩。
3.加工项目占地0.01万亩，购置加工设施设备，年加工林下经济产品2万吨。</t>
  </si>
  <si>
    <t>陇川县森林质量精准提升项目（国家储备林）</t>
  </si>
  <si>
    <t>实施森林抚育10万亩；新建国家储备林11万亩，其中：中幼林抚育10万亩、现有林改培1万亩。</t>
  </si>
  <si>
    <t>陇川县森林碳汇项目</t>
  </si>
  <si>
    <t>紧盯国家森林碳汇交易政策，科学评估充分论证，积极稳妥推进我县森林碳汇交易项目，把“绿水青山”变成“金山银山”。</t>
  </si>
  <si>
    <t>2021-2035</t>
  </si>
  <si>
    <t>陇川县苗木产业化项目</t>
  </si>
  <si>
    <t xml:space="preserve">陇川县苗木产业化基地建设0.2万亩。   </t>
  </si>
  <si>
    <t>陇川县优质木竹加工项目</t>
  </si>
  <si>
    <t>陇川县人工商品林西南桦24万亩，经济价值约20亿，为高效率合理的利用西南桦原材料，减少剩余物，生产高品质的木材和木制品，提高人工商品林西南桦的经济价值。
   新建陇川县西南桦、水冬瓜旋切生产线，设备采购，土地产房建设，办公场所、食堂等配套设施，原料仓储。年精深加工各类原木2万立方米。</t>
  </si>
  <si>
    <t>陇川县生态旅游及森林康养项目</t>
  </si>
  <si>
    <t>1.以挖掘人文资源、文化元素及以文化休闲养生为切入点，打造品牌森林康养景区模式，全域森林康养基地着力发展生态度假、生态疗养、生态养老等多元化、多层次的康养产品供应体系，着力发展森林浴、森林步道、养生饮食、森林茶馆、运动养生等森林康养文化产业。
2.编制和实施《陇川县生态旅游总体规划》，规划建设1个4A级、1个3A级等森林生态旅游景区。编制和实施《陇川县森林康养产业发展总体规划》，建立2个以经营主体为单位的森林康养基地、18个森林康养人家。                                                                     3.运用信息技术、传媒介体，以植树节、森林日、湿地日、爱鸟周等重要节日为契机，积极开展各类自然资源摄影、生态保护文化评比等活动，普及和宣传生态文明理念。结合陇川实际，立足周边，积极参与森林生态旅游、生态文化、林业融资、造林绿化、产业发展、野生动植物保护等对外交流合作，学习和传播先进理念及经验，进一步扩大林草知名度，提高林草对外交流合作发展水平。</t>
  </si>
  <si>
    <t>陇川县智慧林草、法治林草和林草改革建设项目</t>
  </si>
  <si>
    <t>1.强化智慧林业基础设施、整合林业资源数据库、涉林视频监控物联感知体系、智慧林业业务应用系统建设。
2.建立林草资源管理“一张图”，对接“林业双中心”和“德宏云”，林业专网覆盖乡镇基层9个节点，安置涉林各类视频监控摄像头80个，购置野外高清红外相机100台。建立全县涉林草视频资源汇聚共享平台（接入雪亮工程）、林草信息指挥中心、各项林草业务运用系统及森林资源网格化管理体系、动植物在线观赏平台。                                                                                                                                                                3.林草“七五”普法宣传，组建林草行政执法机构队伍，探索林草行政执法新路径，开展严厉打击破坏森林、草原、湿地资源违法专项行动。                                                                                                                     4.全面深化集体林地三权分置运行机制建设、林草“放管服”改革（林木采伐、占用征收林地）、森林经营试点改革等</t>
  </si>
  <si>
    <t>陇川县森林生态补偿与资源监测监管体系建设项目</t>
  </si>
  <si>
    <t>严格“平安林区”、保护发展森林资源、森林防火等综合考核制度，启动林长制体系建设，开展森林督查、森林资源主要指标监测（年度出数）、森林资源管理“一张图”年度更新、国家公益林及省级公益林等监测监管工作。加强林地、林木采伐管理，加强全县57.149万亩公益林、71.54万亩天然林资源保护管理。提高公益林、天然商品林补偿补助标准。</t>
  </si>
  <si>
    <t>陇川县野生动植物拯救与保护体系建设项目</t>
  </si>
  <si>
    <t>建设陆生野生动物检验检疫平台；建设野生动物收容救护体系；积极探索贯彻全国人大禁食陆生野生动物决定后的转型转产及陆生野生动物保护、收容、救助以及区域性极小物种保护措施的制定和实施。</t>
  </si>
  <si>
    <t>陇川县自然保护地管护体系建设项目</t>
  </si>
  <si>
    <r>
      <rPr>
        <sz val="10"/>
        <color theme="1"/>
        <rFont val="Times New Roman"/>
        <charset val="134"/>
      </rPr>
      <t>1.</t>
    </r>
    <r>
      <rPr>
        <sz val="10"/>
        <color indexed="8"/>
        <rFont val="宋体"/>
        <charset val="134"/>
      </rPr>
      <t>自然保护地管理体系建设、规划编制及落界定桩。</t>
    </r>
    <r>
      <rPr>
        <sz val="10"/>
        <color indexed="8"/>
        <rFont val="Times New Roman"/>
        <charset val="134"/>
      </rPr>
      <t xml:space="preserve">
2.</t>
    </r>
    <r>
      <rPr>
        <sz val="10"/>
        <color indexed="8"/>
        <rFont val="宋体"/>
        <charset val="134"/>
      </rPr>
      <t>新建野生动物信息监测点、建立保护区边界、功能分区电子标尺及保护区界桩界碑，新建铜壁关自然保护区管护局陇川管护分局信息管理中心</t>
    </r>
    <r>
      <rPr>
        <sz val="10"/>
        <color indexed="8"/>
        <rFont val="Times New Roman"/>
        <charset val="134"/>
      </rPr>
      <t>700</t>
    </r>
    <r>
      <rPr>
        <sz val="10"/>
        <color indexed="8"/>
        <rFont val="宋体"/>
        <charset val="134"/>
      </rPr>
      <t>㎡；新建景罕管护站</t>
    </r>
    <r>
      <rPr>
        <sz val="10"/>
        <color indexed="8"/>
        <rFont val="Times New Roman"/>
        <charset val="134"/>
      </rPr>
      <t>300</t>
    </r>
    <r>
      <rPr>
        <sz val="10"/>
        <color indexed="8"/>
        <rFont val="宋体"/>
        <charset val="134"/>
      </rPr>
      <t>㎡；改造提升陇把管护站。</t>
    </r>
    <r>
      <rPr>
        <sz val="10"/>
        <color indexed="8"/>
        <rFont val="Times New Roman"/>
        <charset val="134"/>
      </rPr>
      <t xml:space="preserve">
3.</t>
    </r>
    <r>
      <rPr>
        <sz val="10"/>
        <color indexed="8"/>
        <rFont val="宋体"/>
        <charset val="134"/>
      </rPr>
      <t>建设德宏州生态文明教育基地展馆陇川展区（</t>
    </r>
    <r>
      <rPr>
        <sz val="10"/>
        <color indexed="8"/>
        <rFont val="Times New Roman"/>
        <charset val="134"/>
      </rPr>
      <t>500</t>
    </r>
    <r>
      <rPr>
        <sz val="10"/>
        <color indexed="8"/>
        <rFont val="宋体"/>
        <charset val="134"/>
      </rPr>
      <t>㎡）、德宏州珍稀野生动物智慧在线监测二期项目及德宏州网上动物园陇川区域建设等，充分展示德宏州丰富多样的生物多样性。</t>
    </r>
  </si>
  <si>
    <t>陇川县中缅德宏边境生物多样性跨境保护项目</t>
  </si>
  <si>
    <t>在铜壁自然保护区陇川片区与缅甸接壤的边境线，实施对菲氏叶猴等珍稀濒危野生动、植物资源的有效保护，加强跨境生物多样性保护力度。</t>
  </si>
  <si>
    <t>陇川县生物多样性研究保护项目</t>
  </si>
  <si>
    <t>保护好保护区陇川片区森林资源，并深入开展区域内生物多样性摸底调查，编制生物多样性保护规划。逐步完善基础设施建设和设备，实施保护与开展科学研究，最终实现在保护区内生物多样性资源合理开发利用。以赎买、租赁、生态补偿等方式，解决保护区内存在的历史遗留人工林问题。</t>
  </si>
  <si>
    <t>陇川县极小种群野生植物救护繁育及古树名木保护管理项目</t>
  </si>
  <si>
    <t>开展极小种群野生植物救护繁育,建档管理全县古树名木397株，古树挂牌保护率达90%。按照大滇西旅游环线建设要求，保护好陇川县榕树资源，培育扩大榕树资源，挖掘榕树文化，打造德宏榕树景观旅游生态名片、中国榕树之乡。</t>
  </si>
  <si>
    <t>陇川县湿地保护修复建设项目</t>
  </si>
  <si>
    <r>
      <rPr>
        <sz val="10"/>
        <color theme="1"/>
        <rFont val="Times New Roman"/>
        <charset val="134"/>
      </rPr>
      <t>1.</t>
    </r>
    <r>
      <rPr>
        <sz val="10"/>
        <color indexed="8"/>
        <rFont val="宋体"/>
        <charset val="134"/>
      </rPr>
      <t>到</t>
    </r>
    <r>
      <rPr>
        <sz val="10"/>
        <color indexed="8"/>
        <rFont val="Times New Roman"/>
        <charset val="134"/>
      </rPr>
      <t>2025</t>
    </r>
    <r>
      <rPr>
        <sz val="10"/>
        <color indexed="8"/>
        <rFont val="宋体"/>
        <charset val="134"/>
      </rPr>
      <t>年完成全县一般湿地认定，确保</t>
    </r>
    <r>
      <rPr>
        <sz val="10"/>
        <color indexed="8"/>
        <rFont val="Times New Roman"/>
        <charset val="134"/>
      </rPr>
      <t>2025</t>
    </r>
    <r>
      <rPr>
        <sz val="10"/>
        <color indexed="8"/>
        <rFont val="宋体"/>
        <charset val="134"/>
      </rPr>
      <t>年全县湿地保护率不低于</t>
    </r>
    <r>
      <rPr>
        <sz val="10"/>
        <color indexed="8"/>
        <rFont val="Times New Roman"/>
        <charset val="134"/>
      </rPr>
      <t>52%</t>
    </r>
    <r>
      <rPr>
        <sz val="10"/>
        <color indexed="8"/>
        <rFont val="宋体"/>
        <charset val="134"/>
      </rPr>
      <t>；新建省级湿地公园</t>
    </r>
    <r>
      <rPr>
        <sz val="10"/>
        <color indexed="8"/>
        <rFont val="Times New Roman"/>
        <charset val="134"/>
      </rPr>
      <t>2</t>
    </r>
    <r>
      <rPr>
        <sz val="10"/>
        <color indexed="8"/>
        <rFont val="宋体"/>
        <charset val="134"/>
      </rPr>
      <t>处（麻栗坝水库和龙江水库）；加强湿地保护小区管理建设。</t>
    </r>
    <r>
      <rPr>
        <sz val="10"/>
        <color indexed="8"/>
        <rFont val="Times New Roman"/>
        <charset val="134"/>
      </rPr>
      <t>2.</t>
    </r>
    <r>
      <rPr>
        <sz val="10"/>
        <color indexed="8"/>
        <rFont val="宋体"/>
        <charset val="134"/>
      </rPr>
      <t>修复河滨带植被</t>
    </r>
    <r>
      <rPr>
        <sz val="10"/>
        <color indexed="8"/>
        <rFont val="Times New Roman"/>
        <charset val="134"/>
      </rPr>
      <t>20</t>
    </r>
    <r>
      <rPr>
        <sz val="10"/>
        <color indexed="8"/>
        <rFont val="宋体"/>
        <charset val="134"/>
      </rPr>
      <t>公里；恢复入河口湿地植被</t>
    </r>
    <r>
      <rPr>
        <sz val="10"/>
        <color indexed="8"/>
        <rFont val="Times New Roman"/>
        <charset val="134"/>
      </rPr>
      <t>100</t>
    </r>
    <r>
      <rPr>
        <sz val="10"/>
        <color indexed="8"/>
        <rFont val="宋体"/>
        <charset val="134"/>
      </rPr>
      <t>公顷；在南宛河、户撒河、龙江等主要河道，每年一次对河道两边的外来入侵有害物种进行监测和清除；修复河道采砂场湿地</t>
    </r>
    <r>
      <rPr>
        <sz val="10"/>
        <color indexed="8"/>
        <rFont val="Times New Roman"/>
        <charset val="134"/>
      </rPr>
      <t>75</t>
    </r>
    <r>
      <rPr>
        <sz val="10"/>
        <color indexed="8"/>
        <rFont val="宋体"/>
        <charset val="134"/>
      </rPr>
      <t>公顷；到</t>
    </r>
    <r>
      <rPr>
        <sz val="10"/>
        <color indexed="8"/>
        <rFont val="Times New Roman"/>
        <charset val="134"/>
      </rPr>
      <t>2025</t>
    </r>
    <r>
      <rPr>
        <sz val="10"/>
        <color indexed="8"/>
        <rFont val="宋体"/>
        <charset val="134"/>
      </rPr>
      <t>年全县湿地保持在</t>
    </r>
    <r>
      <rPr>
        <sz val="10"/>
        <color indexed="8"/>
        <rFont val="Times New Roman"/>
        <charset val="134"/>
      </rPr>
      <t>6.35</t>
    </r>
    <r>
      <rPr>
        <sz val="10"/>
        <color indexed="8"/>
        <rFont val="宋体"/>
        <charset val="134"/>
      </rPr>
      <t>万亩以上。</t>
    </r>
    <r>
      <rPr>
        <sz val="10"/>
        <color indexed="8"/>
        <rFont val="Times New Roman"/>
        <charset val="134"/>
      </rPr>
      <t>3.</t>
    </r>
    <r>
      <rPr>
        <sz val="10"/>
        <color indexed="8"/>
        <rFont val="宋体"/>
        <charset val="134"/>
      </rPr>
      <t>有效保护水资源。其中包括实施南宛河、户撒河流域水环境治理，加强饮用水源保护，做好水资源保护与利用规划。</t>
    </r>
    <r>
      <rPr>
        <sz val="10"/>
        <color indexed="8"/>
        <rFont val="Times New Roman"/>
        <charset val="134"/>
      </rPr>
      <t xml:space="preserve">
4.</t>
    </r>
    <r>
      <rPr>
        <sz val="10"/>
        <color indexed="8"/>
        <rFont val="宋体"/>
        <charset val="134"/>
      </rPr>
      <t>打造南宛河流域、户撒河流域、龙江河谷流域等湿地生态旅游观光区；</t>
    </r>
    <r>
      <rPr>
        <sz val="10"/>
        <color indexed="8"/>
        <rFont val="Times New Roman"/>
        <charset val="134"/>
      </rPr>
      <t>5.</t>
    </r>
    <r>
      <rPr>
        <sz val="10"/>
        <color indexed="8"/>
        <rFont val="宋体"/>
        <charset val="134"/>
      </rPr>
      <t>全面加强湿地保护管理能力建设，其中包括基层湿地保护管理机构能力建设、湿地数据库建设；、建立湿地监测体系、建设科普宣教设施。</t>
    </r>
  </si>
  <si>
    <t>陇川县草原资源监测保护项目</t>
  </si>
  <si>
    <t>摸清全县草原资源底数，开展年度草原“星空地”监测、草原返青期和枯黄期监测及家畜补饲情况调查等工作。严格草原资源用途管制和草原征占用管理，加强草原禁牧轮牧和草畜平衡监管。</t>
  </si>
  <si>
    <t>陇川县林草灾害应急能力提升项目</t>
  </si>
  <si>
    <t xml:space="preserve"> 建设森林防火预警监测系统、森林防火火源管理系统、火情瞭望监测系统、森林防火通道建设、防扑火装备、瞭望台修缮加固。建成后对森林防火安全发挥重要作用。
    1、建设综合指挥系统1个，安装管护人员巡护系统1套，购置护林员管理终端300台。灭火机80台、防火服500套、接力水泵13套、消防水池50个、无人机12台、火情视频监控设施15套、防火宣传运输车10辆、防火应急道路70km（景罕灵山寺—原邦瓦乡镇政府主线30公里，支线22公里；护国蕨叶坝—清平春花塘梁子主线8公里，支线10公里。路宽4.5米。）。
    2.护国干崖梁子瞭望站1座，建筑面积100平方米，占地约0.5亩；勐约邦瓦瞭望台拟建筑面积600平方米，占地约1.5亩。                                                                                                                                                           3.建立和完善县林业有害生物监测体系，购置有害生物监测、防治专用无人机2架、松材线虫快速检测设备1套、太阳能杀虫灯100台、虫情测报灯10台、监测用望远镜2个、GPS定位仪5个等。                                                                                                                          </t>
  </si>
  <si>
    <t>陇川县国有林区林场管护能力建设项目</t>
  </si>
  <si>
    <t xml:space="preserve">开展国有林区林场修边调规、堪界定界。国有林区林场深化改革。建设林区公路、道路硬化、防火隔离带、防火步道、防火公路、供电线路、路灯，建设资源保护设施设备。 </t>
  </si>
  <si>
    <t>陇川县林草科学研究条件能力建设项目</t>
  </si>
  <si>
    <t>陇川县林产业示范基地及科研基地建设，对历年来实施的林产业基地进行改建、续建0.5万亩，起到示范样板及科技应用、推广、学习作用。</t>
  </si>
  <si>
    <t>陇川县林草PPP项目</t>
  </si>
  <si>
    <t>森林质量提升13万亩、腾陇高速公路面山及江河流域生态修复4.45万亩、森林防火通道建设100千米、森林巡护步道建设100千米、滇西林木花卉种苗培育基地建设0.2万亩等</t>
  </si>
  <si>
    <t>陇川县龙头企业及专业合作组织建设项目</t>
  </si>
  <si>
    <t>扶持培育林业产业龙头企业及林产业种植群体。扶持培育林业产业州级龙头企业1家，优化和整合林农专业合作社总量达10家，培育省级示范社1家、州级示范社5家。</t>
  </si>
  <si>
    <t>陇川县林产品品牌建设项目</t>
  </si>
  <si>
    <t>创建县域公共品牌，新取得云南省名牌产品1个，创立品牌3个，注册商标3个，全县林产品由数量型向质量型、品牌型、效益型转变。</t>
  </si>
  <si>
    <t>水库建设（7项）</t>
  </si>
  <si>
    <t>新开工（7项）</t>
  </si>
  <si>
    <t>陇川县弄贤水库</t>
  </si>
  <si>
    <t>陇川县水利局</t>
  </si>
  <si>
    <t>建设中型水库1座。</t>
  </si>
  <si>
    <t>陇川县扎多水库</t>
  </si>
  <si>
    <t>建设小（一）型水库1座。</t>
  </si>
  <si>
    <t>2022-2024</t>
  </si>
  <si>
    <t>陇川县芒统水库</t>
  </si>
  <si>
    <t>新建小（一）型水库1座，水库总库容332万m3，由拦河坝、导流（输水）隧洞、溢洪道和输水管道4部分组成。</t>
  </si>
  <si>
    <t>陇川县曼哈水库</t>
  </si>
  <si>
    <t>新建小（一）型水库一座，设计总库容455万方。由大坝、溢洪道、输水隧洞、输水渠道组成。</t>
  </si>
  <si>
    <t>陇川县倒淌河水库</t>
  </si>
  <si>
    <t>新建小（一）型水库1座。</t>
  </si>
  <si>
    <t>2025-2026</t>
  </si>
  <si>
    <t>陇川县曼冒水库</t>
  </si>
  <si>
    <t>陇川县芒允水库除险加固工程</t>
  </si>
  <si>
    <t>大坝问题段防渗处理，坝基地下水流处理，棱体及其排水沟变形段翻修和地基处理等</t>
  </si>
  <si>
    <t>水库清淤（5项）</t>
  </si>
  <si>
    <t>新开工（5项）</t>
  </si>
  <si>
    <t>陇川县海岗水库</t>
  </si>
  <si>
    <t>清淤量116.26万m3。</t>
  </si>
  <si>
    <t>陇川县章凤水库</t>
  </si>
  <si>
    <t>清淤量44.31万m3。</t>
  </si>
  <si>
    <t>陇川县芒允水库</t>
  </si>
  <si>
    <t>清淤量40.95万m3。</t>
  </si>
  <si>
    <t>陇川县麻栗坝水库</t>
  </si>
  <si>
    <t>清淤量320万m3。</t>
  </si>
  <si>
    <t>陇川县小水库清淤项目</t>
  </si>
  <si>
    <t>户弄水库、广等水库、广母水库、光相八队水库、弄贯一水库、弄贯二水库、东湖水库等7座水库清淤</t>
  </si>
  <si>
    <t>水利行业能力建设提升工程（8项）</t>
  </si>
  <si>
    <t>新开工（8项）</t>
  </si>
  <si>
    <t>陇川县山洪灾害监测预警信息体系提升建设</t>
  </si>
  <si>
    <t>建设项目内容：1.监测预警信息平台（功能：信息概览、实时信息、视频监控、工作台、后台管理）；2.提升建设山洪灾害自动监测点55套。</t>
  </si>
  <si>
    <t>陇川县河湖管理综合信息平台（智慧河长）</t>
  </si>
  <si>
    <t>建设项目内容：1.综合信息管理平台（功能：信息概览、实时信息、涉河事务、巡河管理、视频监控、资料文件、工作台、后台管理）；建设水质监测视频点125个、水质自动在线监测站62个、人工采样监测1套。</t>
  </si>
  <si>
    <t>陇川县智慧灌区（麻栗坝灌区）</t>
  </si>
  <si>
    <t>陇川县麻栗坝水库管理局</t>
  </si>
  <si>
    <t>麻栗坝智慧灌区管道和渠道运行、取水口计量设施运行情况智能监管。</t>
  </si>
  <si>
    <t>陇川县水土保持监督能力建设、监测点建设、泥石流预警体系建设</t>
  </si>
  <si>
    <t>建立健全监测管理机构，新建2个水土保持监测站点，完善维护生产建设项目水土保持“天地一体化”平台，遥感监管水土保持重点项目。</t>
  </si>
  <si>
    <t>陇川县水资源数字化监控体系建设</t>
  </si>
  <si>
    <t>建设取用水户监控、水功能区监控、地下水监控、中小型水库监测、水源地监控、入河湖排污口和取水许可信息管理系统以及水资源监控管理信息平台。</t>
  </si>
  <si>
    <t>陇川县麻栗坝水库安全生产标准化达标</t>
  </si>
  <si>
    <t>库区土地确权、绿化亮化水库环境、实现信息自动化管理、防汛物资储备等。</t>
  </si>
  <si>
    <t>陇川县智慧型水库建设工程</t>
  </si>
  <si>
    <t>对陇川县26座水库进行自动化监测及自动化管理设备的安装，对各水库的入库道路及办公环境进行提升改造。</t>
  </si>
  <si>
    <t>陇川县行业能力提升，智慧办公</t>
  </si>
  <si>
    <t>着重提升干部职工的业务知识能力，组织参加技能培训、业务知识培训、提供交流机会以及更新硬件设施、设备，智慧办公等。</t>
  </si>
  <si>
    <t>农村饮水安全提质增效（1项）</t>
  </si>
  <si>
    <t>陇川县农村人饮巩固提升工程</t>
  </si>
  <si>
    <t>设计供水规模2.73万m³/d，受益人口16.41万人。</t>
  </si>
  <si>
    <t>江河治理（20项）</t>
  </si>
  <si>
    <t>陇川县界河治理二期工程</t>
  </si>
  <si>
    <t>南洼河整治工程，河道治理长度20.02千米，堤防及护岸新建长度25.02千米。</t>
  </si>
  <si>
    <t>2019-2023</t>
  </si>
  <si>
    <t>新开工（19项）</t>
  </si>
  <si>
    <t>陇川县南宛河南伞河南俄列河段河道治理工程</t>
  </si>
  <si>
    <t>治理河道14.2km</t>
  </si>
  <si>
    <t>陇川县南宛河护国清平段河道治理工程</t>
  </si>
  <si>
    <t>治理河道11km。</t>
  </si>
  <si>
    <t>陇川县南宛河麻栗坝至城子大桥段河道治理工程</t>
  </si>
  <si>
    <t>治理河道9.6km。</t>
  </si>
  <si>
    <t>陇川县南洼河内河段山洪沟</t>
  </si>
  <si>
    <t>治理河道8.5km</t>
  </si>
  <si>
    <t>陇川县城子镇南永河防洪沟</t>
  </si>
  <si>
    <t>治理河道6.3km</t>
  </si>
  <si>
    <t>陇川县陇把镇（南宛喊河）户岛河防洪沟</t>
  </si>
  <si>
    <t>治理河道7.5km</t>
  </si>
  <si>
    <t>陇川县（陇把镇-章凤镇段）邦外卡河防洪沟</t>
  </si>
  <si>
    <t>治理河道14.8km</t>
  </si>
  <si>
    <t>陇川县章凤镇南桑河山洪沟</t>
  </si>
  <si>
    <t>治理河道10km</t>
  </si>
  <si>
    <t>陇川县陇把镇邦棍河防洪沟</t>
  </si>
  <si>
    <t>治理河道7.6km</t>
  </si>
  <si>
    <t>陇川县景罕镇南麻河防洪沟</t>
  </si>
  <si>
    <t>治理河道4.4km</t>
  </si>
  <si>
    <t>陇川县景罕镇奘么浪河防洪沟</t>
  </si>
  <si>
    <t>治理河道5.6km</t>
  </si>
  <si>
    <t>陇川县景罕镇芒胆河防洪沟</t>
  </si>
  <si>
    <t>治理河道6.6km</t>
  </si>
  <si>
    <t>陇川县章凤镇南兰河防洪沟</t>
  </si>
  <si>
    <t>治理河道3km</t>
  </si>
  <si>
    <t>陇川县城子镇南田河防洪沟</t>
  </si>
  <si>
    <t>治理河道1.7km</t>
  </si>
  <si>
    <t>陇川县城子镇曼棒河防洪沟</t>
  </si>
  <si>
    <t>治理河道3.2km</t>
  </si>
  <si>
    <t>陇川县章凤镇弄贤卡河（南闷河）防洪沟</t>
  </si>
  <si>
    <t>治理河道6.8km</t>
  </si>
  <si>
    <t>陇川县户撒乡芒统河防洪沟</t>
  </si>
  <si>
    <t>治理河道4.3km</t>
  </si>
  <si>
    <t>陇川县王子树乡松树河防洪沟</t>
  </si>
  <si>
    <t>治理河道3.7km</t>
  </si>
  <si>
    <t>陇川县王子树乡曼亚河防洪沟</t>
  </si>
  <si>
    <t>治理河道2.7km</t>
  </si>
  <si>
    <t>农村水利工程（4项）</t>
  </si>
  <si>
    <t>陇川县麻栗坝灌区</t>
  </si>
  <si>
    <t>设计灌溉面积35.09万亩（其中：新增灌溉面积22.71万亩、改善灌溉面积12.38万亩），新建3座小(一)型水库，水库配套输水干渠6条、帮外～麻栗坝西高干渠连通工程1条总长63.8千米、麻栗坝水库三条干渠配套支渠（管）23条总长97.2千米，提水泵站6座、总装机2355千瓦，修缮加固排涝沟6条总长34.01千米</t>
  </si>
  <si>
    <t>2018-2025</t>
  </si>
  <si>
    <t>户撒灌区</t>
  </si>
  <si>
    <t>设计灌溉面积8.1万亩</t>
  </si>
  <si>
    <t>陇川农场塘坝除险加固项目</t>
  </si>
  <si>
    <t>对辖区内16个塘坝进行除险加固，并配套相应设施建设。</t>
  </si>
  <si>
    <t>陇川县麻栗坝大型灌区</t>
  </si>
  <si>
    <t>新建、改造渠道90km</t>
  </si>
  <si>
    <t>调水、引提水工程（2项）</t>
  </si>
  <si>
    <t>陇川县吕门水库至广场水库连通工程</t>
  </si>
  <si>
    <t>新建输水管道10km。</t>
  </si>
  <si>
    <t>陇川县户岛河至西湖水库连通工程</t>
  </si>
  <si>
    <t>新建输水渠道10km。</t>
  </si>
  <si>
    <t>水土保持与河湖生态修复工程（38项）</t>
  </si>
  <si>
    <t>陇川县县级集中式饮用水水源地（弄回水库）保护区综合治理工程</t>
  </si>
  <si>
    <t>1.饮用水水源地保护工程，新建一级保护区界标17块，二级保护区界标21块，界碑2座，警示牌4块，隔离网4.65千米；2.规模1350m3/d 的一座前置库；3.生态修复工程，种植思茅松 40316棵，旱冬瓜40316棵，麻栎40316棵，毛叶杜鹃32532棵，密蒙32532棵，花椒4070棵，八角4070棵，核桃4070棵，草籽285480 平方米，建筑物拆除及外运16000平方米，场地平整 16000平方米；4.配置水库监控系统1套，水源保护监察车1辆，现场监察取证设备1套。</t>
  </si>
  <si>
    <t>2018－2025</t>
  </si>
  <si>
    <t>陇川县南宛河流域农村生活污水治理工程</t>
  </si>
  <si>
    <t>陇川县住房和城乡建设局、生态环境局陇川分局</t>
  </si>
  <si>
    <t>主要包括生活污水收集工程、生活污水处理工程。</t>
  </si>
  <si>
    <t>完成项目建设</t>
  </si>
  <si>
    <t>新开工（36项）</t>
  </si>
  <si>
    <t>陇川县八个乡镇集中式饮用水水源保护与管理</t>
  </si>
  <si>
    <t>德宏州生态环境保护局陇川分局</t>
  </si>
  <si>
    <t>水源地保护基础工程、水源地生态恢复与建设工程、水源地环境应急能力建设工程等。</t>
  </si>
  <si>
    <t>陇川县南宛河水土保持工程</t>
  </si>
  <si>
    <t>建设拦沙坝8道，预防治理面积26km²。</t>
  </si>
  <si>
    <t>陇川县南宛河及主要支流湿地保护小区建设项目</t>
  </si>
  <si>
    <t>陇川县住房和城乡建设局</t>
  </si>
  <si>
    <t>实施保护小区湿地生态系统保护修复工程，开展湿地保护小区监测。</t>
  </si>
  <si>
    <t>陇川县南宛河流域迭撒大桥国控断面水环境保护工程</t>
  </si>
  <si>
    <t>流域污染源调查；城镇工业废水防治、城镇生活废水防治、中水回用及节水灌溉工程；农业农村污染防治、农业农村面源污染环境综合整治工程；流域生态环境提升；环境监管能力提升工程等。</t>
  </si>
  <si>
    <t>大盈江流域汇流电站国控断面陇川县户撒段水环境保护工程</t>
  </si>
  <si>
    <t>开展流域污染源调查；在户撒河流域实施生活污水收集处理工程、畜禽养殖污染治理工程、垃圾收集处置工程、农业面源污染治理工程等。</t>
  </si>
  <si>
    <t>陇川县户撒河及主要支流湿地保护小区建设项目</t>
  </si>
  <si>
    <t>陇川县南伞河水源地保护工程</t>
  </si>
  <si>
    <t>隔离网8km，新建防护林300亩，公告牌、标识牌110块；雨水集蓄利用工程12处，生态沟渠13km，分散式污水处理装置6处，沼气池1个，生活垃圾、禽畜粪便收集及转运站6处。</t>
  </si>
  <si>
    <t>陇川县南宛喊河（户岛河）水源地保护工程</t>
  </si>
  <si>
    <t>建设隔离防护网，树墙、防护林，公告牌、标示牌，分散式污水处理装置，生活垃圾、禽畜粪便收集及转运站等农业面源治理辅助设施。</t>
  </si>
  <si>
    <t>陇川县南撒河（邦瓦河）水源地保护工程</t>
  </si>
  <si>
    <t>陇川县老官箐水源地保护工程</t>
  </si>
  <si>
    <t>陇川县贺蚌河水源地保护工程</t>
  </si>
  <si>
    <t>陇川县芒统河水源地保护工程</t>
  </si>
  <si>
    <t>陇川县水生态保护与修复工程</t>
  </si>
  <si>
    <t>水生态保护与修复工程4个。</t>
  </si>
  <si>
    <t>陇川县采石场生态保护修复工程</t>
  </si>
  <si>
    <t>对全县关停的3家采石场进行生态修复。建成后将恢复原采石场植被，对当地林业资源可持续发展产生重要意义。</t>
  </si>
  <si>
    <t>2023-2026</t>
  </si>
  <si>
    <t>陇川县山水林田湖生态保护修复工程</t>
  </si>
  <si>
    <t>开展全县山水林田湖草系统治理、实施生态保护和修复。建设成后将改善全县9个乡镇69个村委会生态环境，促进生态可持续发展。</t>
  </si>
  <si>
    <t>陇川县户撒乡腊撒村腊撒河小流域治理工程（二期）</t>
  </si>
  <si>
    <t>预防治理水土流失面积13.05km2。</t>
  </si>
  <si>
    <t>陇川县陇把镇弄贤河小流域治理工程</t>
  </si>
  <si>
    <t>预防治理水土流失面积12.8km2。</t>
  </si>
  <si>
    <t>陇川县城子镇南撒河生态清洁小流域工程</t>
  </si>
  <si>
    <t>预防治理水土流失面积13.2km2。</t>
  </si>
  <si>
    <t>陇川县邦棍河生态清洁小流域工程</t>
  </si>
  <si>
    <t>治理规模12.5km2。</t>
  </si>
  <si>
    <t>陇川县章凤镇南伞河生态清洁小流域工程</t>
  </si>
  <si>
    <t>预防治理水土流失面积14km2。</t>
  </si>
  <si>
    <t>陇川县户撒乡芒统河生态清洁小流域工程</t>
  </si>
  <si>
    <t>预防治理水土流失面积11.5km2。</t>
  </si>
  <si>
    <t>陇川县户岛河小流域治理工程</t>
  </si>
  <si>
    <t>治理规模10.5km2。</t>
  </si>
  <si>
    <t>陇川县允宋河小流域治理工程</t>
  </si>
  <si>
    <t>治理规模11km2。</t>
  </si>
  <si>
    <t>陇川县邦外卡河生态清洁小流域工程</t>
  </si>
  <si>
    <t>治理规模13km2。</t>
  </si>
  <si>
    <t>陇川县坝区农村水系综合治理工程</t>
  </si>
  <si>
    <t>河道清淤疏浚，新建堤防、护岸，新建收集乡镇污物工程和处理污染物工程，并同步开展对农村居住分散农户污水处理设施建设，解决河湖“四乱”突出问题。人文景观打造，水文化宣传。</t>
  </si>
  <si>
    <t>陇川县勐约乡农村水系综合治理工程</t>
  </si>
  <si>
    <t>陇川县王子树乡农村水系综合治理工程</t>
  </si>
  <si>
    <t>陇川县清平乡农村水系综合治理工程</t>
  </si>
  <si>
    <t>陇川县护国乡农村水系综合治理工程</t>
  </si>
  <si>
    <t>陇川县南宛河麻栗坝水库至章凤大桥水生态修复工程</t>
  </si>
  <si>
    <t>规划治理起点为麻栗坝水库，终点至章凤大桥，涉及河段长约29km。修复河道滨岸带58km；因地制宜的布置3道拦河闸坝以减少现状河床下切带来的不利影响，适当滩地绿化；配套部分生态节点；在河道两岸划定30m的生态隔离带，对隔离带内的种植结构进行管控。</t>
  </si>
  <si>
    <t>陇川县南宛河麻栗坝水库库区水环境综合整治工程</t>
  </si>
  <si>
    <t>开展库区内的清平乡农村生活污水收集处理工程建设，规划建设13套污水处理系统，配套建设收集管网；开展生活垃圾收集清运与处置工程建设；防治农田面源污染。</t>
  </si>
  <si>
    <t>陇川县南宛河城区段综合治理及提升工程</t>
  </si>
  <si>
    <t>规划治理起点为章凤大桥，终点至南等，涉及河段长约6.2km；对现有河底驳岸进行生态改造，提升河道滨岸带12.4km；因地制宜的打造陇川滨水文化长廊。</t>
  </si>
  <si>
    <t>陇川县滨河湿地建设项目</t>
  </si>
  <si>
    <t>新建恢复章凤段南宛河东西河畔湿地300亩。</t>
  </si>
  <si>
    <t xml:space="preserve">2022-2024 </t>
  </si>
  <si>
    <t>陇川县贺蚌河坡耕地治理工程</t>
  </si>
  <si>
    <t>治理规模1.3km2</t>
  </si>
  <si>
    <t>陇川县奘么浪河坡耕地治理工程</t>
  </si>
  <si>
    <t>治理规模1.2km2</t>
  </si>
  <si>
    <t>陇川县户撒河流域生态修复与治理项目</t>
  </si>
  <si>
    <t>修复与治理范围为户撒河全流域，包括户撒河及曼统河、胜利河等13条支流；户撒河治理起点为地方头水库，终点至与倒淌河交汇口，干流河道长度27km，支流为河流坝区段,总长度23km；开展流域农村生活污水收集处理工程建设，规划建设13套污水处理系统，总处理规模为510m3/d，配套建设收集管网19.6km；开展生活垃圾收集清运与处置工程建设，规划在户撒镇新建15T/d小型热解站1座，实施垃圾无害化集中处理；对现状河道进行生态整治，扩宽20-50m达到十年一遇防洪标准；修复河道滨岸带54km；新建生态缓冲带54km；配套生态节点24处。</t>
  </si>
  <si>
    <t>（十一）</t>
  </si>
  <si>
    <t>抗旱应急工程（0项）</t>
  </si>
  <si>
    <t>（十二）</t>
  </si>
  <si>
    <t>粮食建设项目（3项）</t>
  </si>
  <si>
    <t>陇川县优质粮食生产基地建设项目</t>
  </si>
  <si>
    <t>建设优质粮食生产基地35万亩，其中：优质水稻15万亩，优质玉米18万亩，优质冬马铃薯2万亩。</t>
  </si>
  <si>
    <t>2019-2025</t>
  </si>
  <si>
    <t>陇川县应急物资储备库</t>
  </si>
  <si>
    <t>陇川县发展和改革局</t>
  </si>
  <si>
    <t>新建个应急物资储备仓库及其附属设施设备，占地13340平方米。</t>
  </si>
  <si>
    <t>陇川县陇把老粮食局拆除重建项目</t>
  </si>
  <si>
    <t>拆除4栋原有储备老库，新建粮食容量1000万公斤的粮食储备库。总建筑面积3743.96平方米</t>
  </si>
  <si>
    <t>四</t>
  </si>
  <si>
    <t>城镇化建设项目（80项）</t>
  </si>
  <si>
    <t>续建（11项）</t>
  </si>
  <si>
    <t>新开工（69项）</t>
  </si>
  <si>
    <t>市政公用基础设施建设（14项）</t>
  </si>
  <si>
    <t>续建（5项）</t>
  </si>
  <si>
    <t>陇川县城市排水防涝设施建设项目</t>
  </si>
  <si>
    <t>改造雨水管道19254米，新建雨水管道11970米，新建排水沟渠1106米，改造排水沟渠9433米，新建下凹式绿地3.8ha，新建透水铺装2.3ha。</t>
  </si>
  <si>
    <t>2019-2024</t>
  </si>
  <si>
    <t>陇川县城区道路路面维修、人行道和绿化提升建设项目</t>
  </si>
  <si>
    <t>友谊路森林公园口至检察院环岛人行道及绿化建设370米；泰安路疾控中心段路面、人行道及绿化建设215米；荣昌路检察院至二小段人行道及绿化提升860米；新城路1467米；卫国北路1900米；友谊路1932米；环城东路3822米；勐宛北路300米；园林北路710米；利民路436米。</t>
  </si>
  <si>
    <t>陇川县游客集散中心建设项目</t>
  </si>
  <si>
    <t>新建建筑18000平方米，新建绿化、排水、景观亮化等。</t>
  </si>
  <si>
    <t>陇川县章凤荣昌路东段（东环路至高速路）建设项目</t>
  </si>
  <si>
    <t>该项工程全长1210.00米，南北走向，设计道路宽30米，包括道路工程、交通工程、排水工程、照明工程、绿化工程；横断面设计，车行道宽17米，绿化2.5米（单副），人行道4米（单副）；设计时速40KM/H。该项工程全长1210.00米，南北走向，设计道路宽30米，包括道路工程、交通工程、排水工程、照明工程、绿化工程；横断面设计，车行道宽17米，绿化2.5米（单副），人行道4米（单副）；设计时速40KM/H。</t>
  </si>
  <si>
    <t>陇川道路照明设施建设项目</t>
  </si>
  <si>
    <t>改造新建4600盏市政道路节能路灯、综合路灯（5G、监控等一体杆）。</t>
  </si>
  <si>
    <t>2020-2024</t>
  </si>
  <si>
    <t>新开工（9项）</t>
  </si>
  <si>
    <t>陇川县城区停车场建设项目</t>
  </si>
  <si>
    <t>建筑面积12万平方米， 新建停车位5200个。</t>
  </si>
  <si>
    <t>陇川县环城南路建设项目</t>
  </si>
  <si>
    <t>道路总长2.16公里，路面宽30米。主要建设柏油路面、排水、绿化、人行道等工程。</t>
  </si>
  <si>
    <t>陇川县友谊路东段建设项目</t>
  </si>
  <si>
    <t>该项工程全长600米，设计道路宽30米，包括道路工程、交通工程、排水工程、照明工程、绿化工程；横断面设计，车行道宽15米，绿化2.5米（单副），人行道5米（单副）；设计时速40KM/H。该项工程全长1210.00米，南北走向，设计道路宽30米，包括道路工程、交通工程、排水工程、照明工程、绿化工程；横断面设计，车行道宽17米，绿化2.5米（单副），人行道4米（单副）；设计时速40KM/H。</t>
  </si>
  <si>
    <t>陇川县东片区市政道路建设项目</t>
  </si>
  <si>
    <t>该项工程全长2500米，设计道路宽30米，包括道路工程、交通工程、排水工程、照明工程、绿化工程；横断面设计，车行道宽15米，绿化2.5米（单副），人行道5米（单副）；设计时速40KM/H。该项工程全长1210.00米，南北走向，设计道路宽30米，包括道路工程、交通工程、排水工程、照明工程、绿化工程；横断面设计，车行道宽17米，绿化2.5米（单副），人行道4米（单副）；设计时速40KM/H。</t>
  </si>
  <si>
    <t>陇川县拉影片区基础设施完善建设项目</t>
  </si>
  <si>
    <t>新建完善强弱电入地、绿化、照明工程、人行道（无障碍）、给排水、景观（休闲主题公园）等设施。</t>
  </si>
  <si>
    <t>陇川县主城区市政道路“三线入地”工程</t>
  </si>
  <si>
    <t>对县城主城区15条道路强弱电进行管线入地，总长25.36公里。</t>
  </si>
  <si>
    <t>陇川县沿街建筑外立面改造</t>
  </si>
  <si>
    <t>陇川县同心路、龙凤路、勐宛路沿街建筑外立面改造。</t>
  </si>
  <si>
    <t>陇川县城市标识标牌改造</t>
  </si>
  <si>
    <t>陇川县城市建成区标识标牌改造。</t>
  </si>
  <si>
    <t>德宏州陇川县城乡公厕建设项目</t>
  </si>
  <si>
    <t>新建城市公厕30个，乡镇镇区新建107公厕。</t>
  </si>
  <si>
    <t>城镇道路建设（5项）</t>
  </si>
  <si>
    <t>陇川县集镇道路建设项目</t>
  </si>
  <si>
    <t>新建集镇道路、农场社区道路9公里，主要建设路面、亮化、排水、绿化、人行道等工程。</t>
  </si>
  <si>
    <t>陇川县市政道路建设项目</t>
  </si>
  <si>
    <t>新建和改扩建市政道路10余条,全长约17.26公里，涉及龙凤路、三象路、陇把连接线、荣昌路延长线等市政道路。</t>
  </si>
  <si>
    <t>陇川县城南片区市政道路建设项目</t>
  </si>
  <si>
    <t>勐宛南路815米、宽50米；章凤街路950米；卫国南路1600米、宽40米；荣昌路2400米、宽40米；工程建设内容：道路、交通、给排水、电气、照明、道路绿化等。</t>
  </si>
  <si>
    <t>陇川县滨河大道建设项目</t>
  </si>
  <si>
    <t>新建道路总长4232米，宽40米。主要建设内容：车行道、人行道、绿化、电力、弱电、排水（雨水、污水）、燃气、路灯及景观建设等。</t>
  </si>
  <si>
    <t>陇川县同心路延长线(西段）建设项目</t>
  </si>
  <si>
    <t>道路总长0.6公里，路面宽50米。主要建设柏油路面、排水、绿化、人行道等工程。</t>
  </si>
  <si>
    <t>城镇供水工程（1项）</t>
  </si>
  <si>
    <t>陇川县城市供水净水处理及配套管网建设项目</t>
  </si>
  <si>
    <t>新建1.5万立方米/日净水处理设施及18公里物流园区、工业园区配套供水管网、10公里拉影片区配套供水管网。</t>
  </si>
  <si>
    <t>城镇污水排污工程（16项）</t>
  </si>
  <si>
    <t>新开工（16项）</t>
  </si>
  <si>
    <t>德宏州陇川县城市污水管网维护改造及管网配套建设项目</t>
  </si>
  <si>
    <t>新建维护改造污水管网16千米。</t>
  </si>
  <si>
    <t>2023-2025</t>
  </si>
  <si>
    <t>陇川县污泥处置中心</t>
  </si>
  <si>
    <t>新建一座日处理污泥30吨的污泥处置中心。</t>
  </si>
  <si>
    <t>陇川县城市污水处理厂提标改造项目</t>
  </si>
  <si>
    <t>污水处理厂一期0.5万立方米/日污水处理厂排水水质提标改造。</t>
  </si>
  <si>
    <t>陇川县城市污水处理厂扩建项目</t>
  </si>
  <si>
    <t>城市污水处理厂新建日处理5000吨的生活污水处理设施。</t>
  </si>
  <si>
    <t>陇川县第二污水处理厂扩建项目</t>
  </si>
  <si>
    <t>城市污水处理厂新建日处理12000吨的生活污水处理设施，新建DN200-DN400污水收集管8公里。</t>
  </si>
  <si>
    <t>陇川县城市污水管网维护改造及收集管网配套建设项目（提质增效）</t>
  </si>
  <si>
    <t>维护改造原污水管网6公里，新建DN200-DN400污水收集管28公里。</t>
  </si>
  <si>
    <t>陇川县章凤镇农村生活污水治理项目</t>
  </si>
  <si>
    <t>生态环境局陇川分局</t>
  </si>
  <si>
    <t>陇川县陇把镇农村生活污水治理项目</t>
  </si>
  <si>
    <t>陇川县城子镇农村生活污水治理项目</t>
  </si>
  <si>
    <t>陇川县清平乡农村生活污水治理项目</t>
  </si>
  <si>
    <t>陇川县景罕镇农村生活污水治理项目</t>
  </si>
  <si>
    <t>陇川县户撒乡农村生活污水治理</t>
  </si>
  <si>
    <t>陇川县勐约乡农村生活污水治理</t>
  </si>
  <si>
    <t>陇川县王子树乡农村生活污水治理</t>
  </si>
  <si>
    <t>陇川县护国乡农村生活污水治理</t>
  </si>
  <si>
    <t>陇川县农场管委农村环境综合整治工程</t>
  </si>
  <si>
    <t>垃圾处理工程（7项）</t>
  </si>
  <si>
    <t>陇川县生活垃圾分类收集及中转设施建设项目</t>
  </si>
  <si>
    <t>陇川县域生活垃圾分类收集设备3600套，分类中转车辆186辆等其它终端处理设施。</t>
  </si>
  <si>
    <t>陇川县城市生活垃圾处理场封场建设项目</t>
  </si>
  <si>
    <t>库容35万立方米，占地6000平方米的生活垃圾卫生填埋场封场。</t>
  </si>
  <si>
    <t>陇川县陇川农场垃圾热解站建设及购置配套设备项目</t>
  </si>
  <si>
    <t>新建垃圾热解站1座，购置钩臂垃圾车10辆，购置钩臂垃圾箱50个。</t>
  </si>
  <si>
    <t>陇川餐厨垃圾处理中心建设项目</t>
  </si>
  <si>
    <t>新建一座日处理30吨餐厨垃圾处置中心。</t>
  </si>
  <si>
    <t>陇川县建筑垃圾处置中心建设项目</t>
  </si>
  <si>
    <t>新建一座日处理80立方米建筑垃圾处置中心。</t>
  </si>
  <si>
    <t>陇川县城市垃圾终端处理设施</t>
  </si>
  <si>
    <t>餐厨垃圾处理设施1座、大件垃圾处理设施1座、生活垃圾处理设施1座、有毒有害垃圾处理设施1座。</t>
  </si>
  <si>
    <t>陇川县城乡垃圾处理设施</t>
  </si>
  <si>
    <t>章凤镇垃圾转运站1座，规模10t/d，垃圾无害化处理设施，规模200T/D，垂直压缩式压缩转运站设备1套，喷淋除臭设备（与压缩转运站配套）1套，5T后装式垃圾压缩车（带压缩）6辆，压缩车配套箱体22个，1T车厢可卸式垃圾车2辆，车厢可卸式垃圾车（1T）配套箱体8个，高压清洗车1辆，雾化车1辆；陇把镇5T后装式垃圾压缩车（带压缩）8辆，压缩车配套箱体22个，1T车厢可卸式垃圾车2辆，车厢可卸式垃圾车（1T）配套箱体8个，高压清洗车1辆；城子镇5T后装式垃圾压缩车（带压缩）8辆，压缩车配套箱体22个，1T车厢可卸式垃圾车2辆，车厢可卸式垃圾车（1T）配套箱体8个高压清洗车1辆；景罕镇5T后装式垃圾压缩车（带压缩）8辆，压缩车配套箱体22个，1T车厢可卸式垃圾车2辆，车厢可卸式垃圾车（1T）配套箱体8个，高压清洗车1辆；户撒乡5T后装式垃圾压缩车（带压缩），6辆压缩车配套箱体20个；护国乡5T后装式垃圾压缩车（带压缩）3辆，压缩车配套箱体22个，1T车厢可卸式垃圾车2辆，车厢可卸式垃圾车（1T）配套箱体8个；勐约乡5T后装式垃圾压缩车（带压缩）3辆，压缩车配套箱体14个，1T车厢可卸式垃圾车1辆，车厢可卸式垃圾车（1T）配套箱体6个；清平乡5T后装式垃圾压缩车（带压缩）4辆，压缩车配套箱体22个，1T车厢可卸式垃圾车，1辆，车厢可卸式垃圾车（1T）配套箱体8个；王子树乡5T后装式垃圾压缩车（带压缩）4辆，压缩车配套箱体22个，1T车厢可卸式垃圾车4辆，车厢可卸式垃圾车（1T）配套箱体20个。</t>
  </si>
  <si>
    <t>公园绿地建设（5项）</t>
  </si>
  <si>
    <t>陇川县户撒坪山雨林公园建设项目</t>
  </si>
  <si>
    <t>陇川县文化和旅游局</t>
  </si>
  <si>
    <t>依托民族文化、汽车运动等，项目规划占地4000亩，林地4000亩。规划建设汽车营地、雨林赛车、汽车试驾板块和子项，具备户外旅游功能；规划建设露营标准的营位150个，自驾车、房车最大接待数量200台。</t>
  </si>
  <si>
    <t>新开工（4项）</t>
  </si>
  <si>
    <t>陇川县森林公园二期建设项目</t>
  </si>
  <si>
    <t>森林公园二期工程占地34公顷，建设内容，商业设施、停车场、汀步、目占广场、阶梯花园休息平台、儿童游乐场、休息平台、太阳神广场、观景亭、湿地、健身广场、木栈道、游道。</t>
  </si>
  <si>
    <t>项目占地面积90.44 公顷，建设城市形象展示区、滨河主题公园区、滨河民族文化展示区、滨河生态运动区及相关辅助设施等。</t>
  </si>
  <si>
    <t>陇川县城市绿化改造提升</t>
  </si>
  <si>
    <t>对县城主城区15条道路绿化进行改造提升。</t>
  </si>
  <si>
    <t>陇川县集镇公园</t>
  </si>
  <si>
    <t>新建章凤广山绿地公园一座，占地500亩；景罕广母公园一座，占地80亩；南宛湖湿地公园一座，占地500亩、勐约码头公园一座50亩。</t>
  </si>
  <si>
    <t>特色小镇（1项）</t>
  </si>
  <si>
    <t>陇川民族风情小镇（景颇族）</t>
  </si>
  <si>
    <t>主要建设景颇风情会客厅、商业街、原乡集市、智慧农业综合服务大楼、揽月水湾休闲中心、总戈娱乐会、滨水休闲长廊、文化展演馆、文化广场、文化长廊、游船码头、炉火美食汇、龙湖水韵精品酒店等景颇文化体验区；国际水上体育运动训练基地、国际温泉康养会所、精品房车俱乐部、营盘美食村为主的滨水休闲娱乐区；休闲农业发展区；以特色农产品物流仓储中心、褚橙展销中心、产业园众创中心为主的特色产业培育区。</t>
  </si>
  <si>
    <t>2017-2022</t>
  </si>
  <si>
    <t>陇川县兰因湖康养小镇</t>
  </si>
  <si>
    <t>该项目依托优质温泉资源，利用地理区位优势，结合良好的生态环境，打造独具特色的集温泉度假、健康疗养、康养旅居、旅游商业、休闲娱乐等新型旅游业态为一体的温泉康养项目。项目规划占地面积5405亩，空间布局为“一核、一轴、一环、多点”，共分五期建设。</t>
  </si>
  <si>
    <t>陇川县拉影国门小镇</t>
  </si>
  <si>
    <t>结合章凤口岸升级、口岸经济区、中缅陆水联运通道建设，在象城国贸交易中心、口岸农贸市场、顺盈建材物流中心、幸福家园等项目的基础上，规划建设拉影国门小镇，完善拉影的文化旅游功能，建成通江达海的国际陆港、陇川边境旅游带的龙头、边境旅游试验区和跨境旅游合作区的重要支撑、拉影—雷基跨境经济区、陇川—缅甸八莫陆水联运跨境经济合作区的有机组成部分。主要建设内容包括：友谊榕国门公园（“一树两国”）、国门和平广场、“洋人街”提升（国际赶摆场）、缅味美食街、边贸商业街、24°边境旅游驿站、跨境旅游服务中心、青少年军校等，与国门小学、国门书社、国门邮局、国门免税店等共同构成核心吸引物体系。辐射带动拉影抗战纪念碑[滇西抗日战争洋人街拉影包围战遗址]、三界雷区、芒果树村等周边旅游点。</t>
  </si>
  <si>
    <t>陇川目瑙纵歌小镇</t>
  </si>
  <si>
    <t>目瑙纵歌小镇位于章凤镇广山村，即目前的广山景颇园，项目预计将广山景颇园打造成一个占地约规划面积约为126.21公顷景颇特色小镇，空间布局“一 核吸引、一环联动、五区共建”。</t>
  </si>
  <si>
    <t>其他（16项）</t>
  </si>
  <si>
    <t>陇川县“美丽县城”建设项目</t>
  </si>
  <si>
    <t>陇川县住房和城乡建设局  陇川县发展和改革局</t>
  </si>
  <si>
    <t>城乡美丽县城建设项目41项,其中:“干净”类建设项目23项,投资 6.1549 亿元;“宜居”类建设项目 16项,投资11.3816亿元;“特色”类建设项目2项,投资1.28 亿元。</t>
  </si>
  <si>
    <t>陇川县农村人居环境治理建设项目</t>
  </si>
  <si>
    <t>新建自来水供水设施项目5个，新增供水处理规模2300立方米/日，新增输水管网19.1公里，新增配水管网59.39公里；新建污水处理设施项目8个，新增污水处理规模2400立方米/日，新增配套污水管网39.54公里；新建垃圾转运处理设施项目16个，新建垃圾填埋场1座，处理规模80吨/日，新建热解站14个，总处理规模98吨/日，新建垃圾中转站1座，总转运规模10吨/日。同时配套垃圾收集设施、垃圾清洁设施、垃圾转运设施等。</t>
  </si>
  <si>
    <t>新开工（14项）</t>
  </si>
  <si>
    <t>陇川县警报器的升级改造扩容建设项目</t>
  </si>
  <si>
    <t>新型北斗警报系统具备自动上电、断电功能，实现北斗+无线多信道冗余控制，覆盖范围不受限制。</t>
  </si>
  <si>
    <t>陇川县农村无害化卫生户厕改建项目</t>
  </si>
  <si>
    <t>新建农村无害化卫生户厕7000座，提升改造农村无害化卫生户厕10000座。</t>
  </si>
  <si>
    <t>陇川县农村村容村貌提升改造项目</t>
  </si>
  <si>
    <t>村容村貌提升改造20个自然村，在现有条件下，按新农村村容村貌建设的要求主要实施庭院改造、道路硬化及村庄环境美化、绿化、亮化等工程。</t>
  </si>
  <si>
    <t>陇川县综合执法装备采购</t>
  </si>
  <si>
    <t>综合执法装备采购。</t>
  </si>
  <si>
    <t>陇川县智慧城市建设</t>
  </si>
  <si>
    <t>智慧综合执法管理平台系统建设项目、智慧住建管理平台建设项目、智慧公共设施建设项目、智慧交通建设项目。</t>
  </si>
  <si>
    <t>陇川县农房抗震改造项目</t>
  </si>
  <si>
    <t>对农房进行抗震加固及改造，计划改造3000户。</t>
  </si>
  <si>
    <t>陇川县人民防空地下指挥所建设项目</t>
  </si>
  <si>
    <t>建设人民防空地下指挥所、机动指挥所、人民防空工程建设规划编制等内容。</t>
  </si>
  <si>
    <t>陇川县建制镇基础设施配套建设及功能提升</t>
  </si>
  <si>
    <t>景罕、城子、陇把道路修复、基础设施配套建设；集镇风貌改造提升、综合农贸市场改造提升。</t>
  </si>
  <si>
    <t>陇川大队拉影沿边口岸消防救援站建设项目</t>
  </si>
  <si>
    <t>陇川县消防救援大队</t>
  </si>
  <si>
    <t>按照《城市消防站建设标准》（建标152-2017），建设拉影沿边口岸一级消防站，满足口岸区及周边消防安全需要。</t>
  </si>
  <si>
    <t>陇川大队国门消防救援站整体搬迁建设项目</t>
  </si>
  <si>
    <t>按照《城市消防站建设标准》（建标152-2017），建设陇川县辖区一级消防站，满足陇川县及周边消防安全需要。</t>
  </si>
  <si>
    <t>陇川消防救援大队车辆器材装备建设项目</t>
  </si>
  <si>
    <t>按照《城市消防站建设标准》（建标152-2017），按照标准每个一级消防站需配备5-7辆消防车，需要配备10-14辆消防车。</t>
  </si>
  <si>
    <t>陇川县“智慧消防”建设</t>
  </si>
  <si>
    <t>将消防大数据中心接入我省“数字云南”端口的建设时序，以及纳入全省“公共云”应用建设；利用物联网、移动互联网等平台创新消防监管模式；基于大数据、云计算，研究提出灭火救援“一张图”指挥模式建设；将“智慧消防”建设应用于执勤训练、队伍管理等其他方面。</t>
  </si>
  <si>
    <t>陇川县城区公共消防安全设施建设项目</t>
  </si>
  <si>
    <t>根据城市规划、消防专项规划和有关规范标准，结合老旧小区改造、城中村清理整治等项目，在城市建设开发过程中同步开展消防公共设施建设和消防车通道建设改造。</t>
  </si>
  <si>
    <t>陇川县乡镇公共消防安全设施建设项目</t>
  </si>
  <si>
    <t>根据乡镇建设规划和脱贫攻坚、乡村振兴、农村房屋改造等相关工作计划，同步开展乡镇专职消防队站房及装备建设、消防公共设施建设及多种形式消防队伍建设。</t>
  </si>
  <si>
    <t>棚户区及安居改造工程建设项目（12项）</t>
  </si>
  <si>
    <t>新开工（12项）</t>
  </si>
  <si>
    <t>城子镇城镇棚户区改造工程</t>
  </si>
  <si>
    <t>民房改造400户，配建道路、给排水、路灯等公共设施。</t>
  </si>
  <si>
    <t>景罕镇城镇棚户区改造工程</t>
  </si>
  <si>
    <t>民房改造300户，配建道路、给排水、路灯等公共设施。</t>
  </si>
  <si>
    <t>陇川县公租房基础配套设施完善工程</t>
  </si>
  <si>
    <t>道路基础设施、原公租房水电维修，屋顶防水维修等道路基础设施、给排水工程、室外照明工程、安防工程、公共用房建设、公租房水电维修，屋面防水维修等。</t>
  </si>
  <si>
    <t>陇川县2021年老旧小区改造项目</t>
  </si>
  <si>
    <t>计划改造28个小区，涉及1713栋，2090户，建筑面积18.761万㎡。</t>
  </si>
  <si>
    <t>2021-2021</t>
  </si>
  <si>
    <t>陇川县2022年老旧小区改造项目</t>
  </si>
  <si>
    <t>计划改造34个小区，涉及2108栋，2257户，建筑面积34.205万㎡。</t>
  </si>
  <si>
    <t>2022-2022</t>
  </si>
  <si>
    <t>陇川县2023年老旧小区改造项目</t>
  </si>
  <si>
    <t>计划改造16个小区，涉及2089栋，2237户，建筑面积23.1517万㎡。</t>
  </si>
  <si>
    <t>2023-2023</t>
  </si>
  <si>
    <t>陇川县2024年老旧小区改造项目</t>
  </si>
  <si>
    <t>计划改造10个小区，涉及166栋，305户，建筑面积1.8万㎡。</t>
  </si>
  <si>
    <t>2024-2024</t>
  </si>
  <si>
    <t>陇川县2025年老旧小区改造项目</t>
  </si>
  <si>
    <t>计划改造5个小区，涉及449栋，423户，建筑面积10.01万㎡。</t>
  </si>
  <si>
    <t>2025-2025</t>
  </si>
  <si>
    <t>陇川县已建成住宅小区养老服务设施</t>
  </si>
  <si>
    <t>计划建设80个养老服务设施，建筑面积2万㎡。</t>
  </si>
  <si>
    <t>陇川县城乡保障性住房建设</t>
  </si>
  <si>
    <t>计划建设200套保障性住房，建筑面积1.4万㎡。</t>
  </si>
  <si>
    <t>陇川县城子镇团结路街区民族风情街改造项目</t>
  </si>
  <si>
    <t>陇川县城子镇人民政府</t>
  </si>
  <si>
    <t>改造提升城子镇团结路街区民族风情街。</t>
  </si>
  <si>
    <t>五</t>
  </si>
  <si>
    <t>教育事业项目（18项）</t>
  </si>
  <si>
    <t>新开工（17项）</t>
  </si>
  <si>
    <t>高等教育（0项）</t>
  </si>
  <si>
    <t>中等职业教育（1项）</t>
  </si>
  <si>
    <t>陇川县职业高级中学扩建项目</t>
  </si>
  <si>
    <t>陇川县教育体育局</t>
  </si>
  <si>
    <t>新建校舍22590㎡，主要内容：实训楼5530㎡，图书馆2483㎡，学生宿舍楼（AB栋）10259㎡，学生食堂1734㎡，风雨操场2100㎡，变配电室150㎡，柴油发电机房86㎡，消防水泵房248㎡，篮排球场2400平方米，附属工程,设施设备购置。</t>
  </si>
  <si>
    <t>普通高中（2项）</t>
  </si>
  <si>
    <t>陇川县章凤完全中学建设项目</t>
  </si>
  <si>
    <t>建设面积76307平方米，教学及辅助用房，运动场及附属设施。</t>
  </si>
  <si>
    <t>2019-2021</t>
  </si>
  <si>
    <t>陇川县第一中学改扩建项目</t>
  </si>
  <si>
    <t>建设规模15000㎡，主要内容：体育馆、报告厅、游泳池、读书长廊、室内外活动器材和教学设施设备等。</t>
  </si>
  <si>
    <t>义务教育学校（7项）</t>
  </si>
  <si>
    <t>陇川县中小学建设标准化建设项目</t>
  </si>
  <si>
    <t>建设规模98500㎡（初级中学校舍建筑面积22660㎡、活动场地28000㎡，主要内容：教学及教学辅助用房、生活用房、道路、围墙、活动场地及附属设施）；小学校舍建筑面积21840㎡、活动场地26000㎡，主要内容：教学及教学辅助用房、生活用房、道路、围墙、活动场地及附属设施）。</t>
  </si>
  <si>
    <t>陇川县第三小学建设项目</t>
  </si>
  <si>
    <t>新建校舍面积21000㎡，主要内容：教学及教学辅助用房、生活用房、道路、围墙、运动场及附属工程，智慧校园设施设备。</t>
  </si>
  <si>
    <t>陇川县第四小学建设项目</t>
  </si>
  <si>
    <t>陇川县第五小学建设项目</t>
  </si>
  <si>
    <t>陇川县义务教育薄弱环节改善与能力提升建设项目</t>
  </si>
  <si>
    <t>新建教学综合楼8幢、学生宿舍楼3幢、多媒体教室1幢，运动场5块。总建设面积15500平方米，其中校舍建筑面积13000平方米，运动场建设面积2500平方米。</t>
  </si>
  <si>
    <t>2020-2021</t>
  </si>
  <si>
    <t>陇川县中小学足球场、体育馆、游泳馆建设项目</t>
  </si>
  <si>
    <t>围绕新中考改革在中小学校园内新建足球场、体育馆、游泳馆。</t>
  </si>
  <si>
    <t>陇川县城子镇民族小学建设项目</t>
  </si>
  <si>
    <t>幼儿学前及小学建设（2项）</t>
  </si>
  <si>
    <t>陇川县学前教育建设项目</t>
  </si>
  <si>
    <t>新建31所幼儿园、改造2所幼儿园，建设规模59200㎡。主要内容：教学综合楼，幼儿供餐室及附属工程，标准化信息设施设备配备。</t>
  </si>
  <si>
    <t>陇川县学前教育能力提升建设项目</t>
  </si>
  <si>
    <t>提升改造现有公办幼儿园10所，主要建设内容：校园美化、绿化工程，标准信息化设施设备购置。</t>
  </si>
  <si>
    <t>配套设施（6项）</t>
  </si>
  <si>
    <t>陇川县乡村教师周转宿舍建设项目</t>
  </si>
  <si>
    <t>建设规模8000平方米，主要建设内容：新建160套乡村教师周转宿舍，按50平方米/套规划。</t>
  </si>
  <si>
    <t>陇川县教师进修学校建设项目</t>
  </si>
  <si>
    <t>建设校舍4800㎡（教学综合楼2500㎡，学员宿舍楼1800㎡，食堂500㎡），道路及附属设施，标准化信息设施设备配备。</t>
  </si>
  <si>
    <t>陇川县校园示范基地建设项目</t>
  </si>
  <si>
    <t>毒品预防教育示范基地建设、心理健康辅导室建设、消防示范基地建设、爱国主义教育基地建设。</t>
  </si>
  <si>
    <t>陇川县老年体协设备采购</t>
  </si>
  <si>
    <t>设备采购96套：室外健身路径器材11套、气排球装备11套、、羽毛球装备11套、门球装备8套、乒乓球台20套、棋牌室装备30套、网球装备1套、舞台灯光集音响1套、电子大屏2套、防风设施设备1套。</t>
  </si>
  <si>
    <t>陇川县校园安全设施设备购置</t>
  </si>
  <si>
    <t>校园消防、安防系统、反恐防暴设备购置。</t>
  </si>
  <si>
    <t>陇川县智慧校园建设工程</t>
  </si>
  <si>
    <t>按照高中每所5千万，初中每所3千万，小学2千万规模规划，新建3所高中，6所初中，11所县直、乡镇中心小学。</t>
  </si>
  <si>
    <t>直属学校（0项）</t>
  </si>
  <si>
    <t>六</t>
  </si>
  <si>
    <t>文卫体事业项目（29项）</t>
  </si>
  <si>
    <t>新开工（27项）</t>
  </si>
  <si>
    <t>文化设施（6项）</t>
  </si>
  <si>
    <t>陇川县农垦精神文化传承中心建设</t>
  </si>
  <si>
    <t>改建占地面积约1500平方米老电影院为知青文化传承、展示中心。建成后将丰富2.6万农场群众精神文化生活，进一步发扬农垦精神，确保农垦精神文化代代相传。</t>
  </si>
  <si>
    <t>陇川县文化馆建设</t>
  </si>
  <si>
    <t>对照《文化馆建设用地指标》（建标〔2008〕128号）文，特提出新规划建设建筑面积为4200㎡（含非遗保护中心）的陇川县文化馆、陇川县非物质文化遗产保护中心为一体集行政办公、书画展厅、舞蹈排练厅、媒体演播厅、非遗展示厅的多功能中型馆县级文化基础设施。</t>
  </si>
  <si>
    <t>陇川县图书馆建设</t>
  </si>
  <si>
    <t>对照《公共图书馆建设标准》(建标108-2008)文，拟在县城内新建建筑面积为4000㎡集藏书区、借阅区、咨询服务区、公共活动与辅助服务区、业务区、行政办公区和技术服务区为一体的小型陇川县图书馆。</t>
  </si>
  <si>
    <t>陇川县目瑙纵歌之乡博物馆建设</t>
  </si>
  <si>
    <t>拟在章凤地区新建一幢建筑面积为6000㎡集行政办公、文物陈列厅、库房、研究室及附属设施建设的目瑙纵歌之乡民族博物馆。</t>
  </si>
  <si>
    <t>陇川县拉影中缅文化信息艺术交流中心建设</t>
  </si>
  <si>
    <t>拟在拉影口岸新建一幢建筑面积为4500㎡集多功能报告厅、排练厅、艺术展厅、电子阅览室、农家书屋等为一体的综合文化艺术交流中心。</t>
  </si>
  <si>
    <t>陇川县11个乡镇文化站图书室建设和公共电子阅览室建设</t>
  </si>
  <si>
    <t>计划完善11个乡镇文化站图书室建设和公共电子阅览室建设，为确保和加快我县县级（图书馆、文化馆）总分馆制建设和法人治理工作的顺利推进与实施。</t>
  </si>
  <si>
    <t>卫生设施（8项）</t>
  </si>
  <si>
    <t>陇川县人民医院外科综合楼和后勤楼建设项目</t>
  </si>
  <si>
    <t>陇川县卫生健康局</t>
  </si>
  <si>
    <t>建筑规模44695.01平方米：其中：外科综合楼35306.25平方米，后勤综合7096.10平方米，医疗设备，车库、高压氧仓、污水处理系统、污物暂存等配套设施。</t>
  </si>
  <si>
    <t>2020-2022</t>
  </si>
  <si>
    <t>陇川县妇幼保健院妇女儿童保健综合楼建设项目</t>
  </si>
  <si>
    <t>新建一幢6600㎡业务用房，设置妇女保健服务中心、孕产妇保健服务中心、儿童保健中心、消毒供应中心、供应库房等及附属设施，医疗设备购置。</t>
  </si>
  <si>
    <t>陇川县医疗检测中心</t>
  </si>
  <si>
    <t>总建筑规模2000平方米,新建一幢检测中心综合楼，设置DR、B超、彩超、心电、化验等科室，污水处理系统、配电、消防、道路硬化、场地硬化、绿化等附属设施。</t>
  </si>
  <si>
    <t>陇川县基层能力提升建设项目</t>
  </si>
  <si>
    <t>城子、清平乡镇卫生院业务用房建设；景罕镇卫生院迁建工程；章凤镇工业园区卫生服务站建设；村卫生室业务用房及附属设施建设；基层医疗卫生机构职工保障房建设。医疗设备购置。</t>
  </si>
  <si>
    <t>陇川和康健康园</t>
  </si>
  <si>
    <t>陇川县政府</t>
  </si>
  <si>
    <t>项目总占地面积30亩（约19980平方米），总建筑面积8000平方米，其中建设门诊楼、病房楼、康养中心、月子中心、养生大食堂、办公楼、生活配套等建筑。同时配套建设体检设备，健康管理平台，智慧康养设备，给排水、消防、电气系统等设备设施。</t>
  </si>
  <si>
    <t>陇川县口岸医院（国门医院）</t>
  </si>
  <si>
    <t>建筑规模16000平方米，新建门诊综合楼，住院楼（感染科）、辅助用房、道路硬化、绿化等及医疗设备购置。</t>
  </si>
  <si>
    <t>陇川县中医医院住院康复楼建和辅助用房建设项目</t>
  </si>
  <si>
    <t>总建筑规模16000平方米，新建一幢10层框架结构中医医院住院康复楼，建筑面积13000平方米；地下车库3000平方米、地下管网、道路硬化、绿化等附属设施及配套设备；新建一幢业务辅助用房，建筑面积3000平方米、消毒供应中心、供应库房等及附属设施。</t>
  </si>
  <si>
    <t>陇川县疾控中心能力提升项目</t>
  </si>
  <si>
    <t>新建应急物资储备中心1000平方米，改造现有鼠疫、艾滋病实验室3间，实验室设备购置。</t>
  </si>
  <si>
    <t>体育设施（15项）</t>
  </si>
  <si>
    <t>新开工（15项）</t>
  </si>
  <si>
    <t>陇川县南宛湖运动休闲特色小镇</t>
  </si>
  <si>
    <t>运动休闲特色小镇规划范围约3-4平方公里核心区，集中提供运动休闲产品和服务、体育文化展示；核心区周边规划拓展区，作为户外运动及体育与相关产业融合发展的空间。</t>
  </si>
  <si>
    <t>陇川县户撒运动休闲特色小镇</t>
  </si>
  <si>
    <t>陇川县户撒中缅国际雨林汽车自驾运动（航空飞行）营地体育设施</t>
  </si>
  <si>
    <t>建设户外运动营地，包括汽车摩托车越野、露营，航空模型、轻小型无人机、室内跳伞、营地攻防箭、山地自行车、真人CS、无线电定向等项目。</t>
  </si>
  <si>
    <t>陇川县健身步道建设项目</t>
  </si>
  <si>
    <t>建设1000公里健身道(步道、骑行道、登山道)。</t>
  </si>
  <si>
    <t>陇川县全民健身运动中心</t>
  </si>
  <si>
    <t>占地面积约7807.7㎡，综合性体育运动中心建筑一幢，地下1层，地上12层，总建筑面积23247.58㎡。</t>
  </si>
  <si>
    <t>陇川县乡镇全民健身活动中心</t>
  </si>
  <si>
    <t>9个乡镇1个农场建设2块钢屋架结构风雨棚篮球场和三层砖混结构体育活动室，以及附属设施设备。</t>
  </si>
  <si>
    <t>陇川县龙江水上训练基地</t>
  </si>
  <si>
    <t>建设包括运动员训练基地，水上运动设施器材库，训练码头等在内的水上运动基地设施。</t>
  </si>
  <si>
    <t>陇川县足球训练（培训）基地</t>
  </si>
  <si>
    <t>建设10块标准足球场、一块2万人体育场，运动员公寓、游泳馆、康复训练馆、多媒体中心等附属设施。</t>
  </si>
  <si>
    <t>陇川县体育公园</t>
  </si>
  <si>
    <t>项目规划用地100亩，包括绿地景观、娱乐设施及少年儿童活动区；健身区、残障人士活动区、配套建设足球场、篮球场、网球场以及室外攀岩基地、极限运动场地、体育营地等。</t>
  </si>
  <si>
    <t>全民健身基础设施建设工程</t>
  </si>
  <si>
    <t>建设5块非标足球场地；基层老年人体育活动场地建设；小康示范村体育设施建设；建设国民体育监测中心。</t>
  </si>
  <si>
    <t>陇川县体育馆提升改造项目</t>
  </si>
  <si>
    <t>占地面积6800平方米，建筑面积3618平方。看台改造、场内木地板专业化新建、标高调整音响及声学背景安装电子显示屏安装、灯光系统、疏散通道、护栏等设施。</t>
  </si>
  <si>
    <t>陇川农场体育设施设备建设项目</t>
  </si>
  <si>
    <t>新建陇川农场篮球场及文化体育设施设备34个居民小组，打造陇川农场场部旁粮店场所，建设文化活动室一栋，室内运动场所(含气排球场、羽毛球场、台球场等)。</t>
  </si>
  <si>
    <t>陇川县民族少体校建设项目</t>
  </si>
  <si>
    <t>建设占地40000平方米、建筑面积70000平方米，含综合训练、田径场、运动员公寓、食堂等设施。项目的实施，不但提升少体校基础设施、训练能力和水平，更好选拔培养输送优秀后备人才。</t>
  </si>
  <si>
    <t>陇川县三镇体育馆建设项目</t>
  </si>
  <si>
    <t>每幢占地面积7000平方米，建筑面积4000平方米。内容：看台、场内木地板、标高调整音响及声学背景安装电子显示屏安装、灯光系统、疏散通道、护栏等设施。</t>
  </si>
  <si>
    <t>陇川县体教融合赛事工程</t>
  </si>
  <si>
    <t>各类赛事举（承）办、队伍建设专项培训等。</t>
  </si>
  <si>
    <t>七</t>
  </si>
  <si>
    <t>党政服务设施建设项目（8项）</t>
  </si>
  <si>
    <t>全州党政服务设施（4项）</t>
  </si>
  <si>
    <t>陇川县政务服务实体大厅</t>
  </si>
  <si>
    <t>陇川县政务服务管理局</t>
  </si>
  <si>
    <t>项目占地18.53亩，总建筑面积17256.66平方米，总投资概算5000万元，拟整合政务服务实体大厅、公共资源交易、图书馆、博物馆、机关办公等五个功能。</t>
  </si>
  <si>
    <t>陇川县委党校综合楼建设项目</t>
  </si>
  <si>
    <t>项目用地面积为8597.79㎡（约12.89亩），总建筑面积为6432㎡。其中综合教学楼建筑面积为6110.00㎡，门卫及消防水池面积322㎡。</t>
  </si>
  <si>
    <t>陇川县人力资源市场建设项目</t>
  </si>
  <si>
    <t>陇川县人力资源和社会保障局</t>
  </si>
  <si>
    <t>吸收社会资本在陇川县拉影建设现代化人力资源市场，占地60亩，建筑面积18000平方米。打造融合劳动力市场、职业介绍机构和高校毕业生就业市场的现代化人力资源服务平台，服务陇川县民生就业、企业发展和经济社会发展。通过省级评估后，申请中央和省级奖补资金1000万元。</t>
  </si>
  <si>
    <t>利川县乡镇政务服务能力提升建设项目</t>
  </si>
  <si>
    <t>建设内容包括：网络基础设施提升、实体大厅建设和智能设施建设等，每个乡镇投资1000万元。</t>
  </si>
  <si>
    <t>灾害治理建设项目（ 0项）</t>
  </si>
  <si>
    <t>气象能力建设（4项）</t>
  </si>
  <si>
    <t>陇川县突发事件预警信息发布系统建设项目</t>
  </si>
  <si>
    <t>陇川县气象局</t>
  </si>
  <si>
    <t>按照国家突发事件预警信息发布要求，建立陇川县突发事件预警信息发布中心，纵向连接国家、省、州突发事件预警信息发布系统，横向连接县级应急指挥中心和23个预警信息发布单位，实现突发事件预警信息的统一权威发布。</t>
  </si>
  <si>
    <t>陇川县生态气象监测及服务系统</t>
  </si>
  <si>
    <t>，建设1个智慧型人工影响天气作业指挥平台。三是推进4个作业点视频监控系统建设。</t>
  </si>
  <si>
    <t>陇川国家气象观测站及基础设施项目</t>
  </si>
  <si>
    <t>完善陇川国家气象观测站及基础设施项目。</t>
  </si>
  <si>
    <t>陇川县气象预报业务平台（系统）升级改造建设项目</t>
  </si>
  <si>
    <t>推进陇川县观测质量管理体系及资料综合应用系统建设。陇川县气象局短临预报预警业务平台（系统）建设。</t>
  </si>
  <si>
    <t>食品药品监管建设（0项）</t>
  </si>
  <si>
    <t>八</t>
  </si>
  <si>
    <t>政权法制建设项目（2项）</t>
  </si>
  <si>
    <t>公安设施建设（1项）</t>
  </si>
  <si>
    <t>陇川县公安系统基础设施项目</t>
  </si>
  <si>
    <t>陇川县公安局</t>
  </si>
  <si>
    <t>派出所业务用房建设，新建4个派出所业务用房（城子派出所、清平派出所、景罕派出所、陇把边境派出所），面积19740平方米，扩建2个（户撒派出所、护国派出所），面积1644平方米；公安局乡村警务室，在全县68个村委会建设警务室；公安局执法办案中心800平方米；戒毒康复中心及陇川县公安局社区康复戒毒关爱中心10605平方米；边境封堵拦阻设施；边境立体化防控体系物防建设13785米、4个抵边警务室、1个监控哨塔；禁毒教育基地2000平方米；云南警官学院跨区域禁毒防艾陇川培训基地建设6000平方米；公安应急仓储中心700平方米；电子警务系统升级工程（在47个路口新建人脸识别系统等）。</t>
  </si>
  <si>
    <t>政法设施建设（1项）</t>
  </si>
  <si>
    <t>陇川县公安局社区戒毒康复所建设项目</t>
  </si>
  <si>
    <t>总用地面积140597.55m2（约210.9亩），本次规划用地面积24849.41m2（约37.3亩）。规划新建建筑面积30204.22m2，其中一期建设建筑面积13604.22m2，二期建设建筑面积16600m2。设计床位数 1000 张。建成后对老、弱、病、残吸毒人员及戒毒康复人员管理和关爱工做，保障安全，对其进行心理疏导和法制教育、道德教育，使其戒除毒瘾。</t>
  </si>
  <si>
    <t>九</t>
  </si>
  <si>
    <t>旅游事业建设项目（31项）</t>
  </si>
  <si>
    <t>陇川“一部手机游云南”建设项目</t>
  </si>
  <si>
    <t>配合云南旅游大数据中心、旅游综合服务平台、旅游综合管理平台建设，推动陇川景区资源和名景、名店、名馆、名品等资源全要素上线，实现直播、导游导览、一码通等平台功能在全覆盖。</t>
  </si>
  <si>
    <t>陇川县玉兔佛塔景区建设项目</t>
  </si>
  <si>
    <t>项目规划占地590.99亩，规划总建筑面积30亩。建设“佛教区”、“民俗文化区”、“休闲娱乐区”、“生态农庄”、“休闲养老区”、“水上娱乐”、“帐篷营地”七大板块。建设以玉兔佛塔为核心的佛教区、民俗文化区、休闲娱乐区、商业区。结合周边资源互动整合建设房车营地、自驾车营地、运动型营地、帐篷营地、餐饮及休闲运动、水上娱乐等。</t>
  </si>
  <si>
    <t>2018-2027</t>
  </si>
  <si>
    <t>陇川县龙安水世界建设项目</t>
  </si>
  <si>
    <t>项目总占地面积58.7亩、建筑面积4920平方米，打造水上娱乐、休闲、养生、民俗体验、特色餐饮、温泉、旅游商品、保健等。</t>
  </si>
  <si>
    <t>陇川县龙安土砖文化驿站建设项目</t>
  </si>
  <si>
    <t>项目规划总用地面积34522.62㎡，合计51.8亩，总建筑面积870㎡。以土砖为主题，按照“一轴、四院、一带、多点”的用地布局规划建设，旨在建设成集土砖文化展示体验、休闲娱乐、温泉康体养生、商务会议功能、边境风光、特色餐饮、旅游观光为一体的特色乡村旅游区。</t>
  </si>
  <si>
    <t>陇川县京旺温泉度假村建设项目</t>
  </si>
  <si>
    <t>项目规划总用地面积345亩，其中景观规划总面积为17930平方米，规划控制范围共计30317㎡，其中项目核心区19232.3㎡，以温泉为中心，依托章凤镇城区周边和户弄村建设集会议接待、酒店住宿、温泉泡池SPA休闲体验区、水域景观休闲区、沙滩排球运动区为一体的度假村等。</t>
  </si>
  <si>
    <t>新开工（26项）</t>
  </si>
  <si>
    <t>陇川县南宛湖温泉旅游度假区建设项目</t>
  </si>
  <si>
    <t>项目总建设用地面积1257亩。项目由“欢乐水世界”、“跳舞的水滴”、“风情水街”、“静静溪谷”、“绿色田野”、“美好晚年生活”及“原生民族生活”七大板块构成，分五期建设。</t>
  </si>
  <si>
    <t>陇川县特色乡村旅游项目</t>
  </si>
  <si>
    <t>项目重点打造龙安村、弄颜村、坪山村、户早村、来细村、巴达村等特色村寨。</t>
  </si>
  <si>
    <t>2021-2027</t>
  </si>
  <si>
    <t>陇川县龙江水上运动项目</t>
  </si>
  <si>
    <t>充分利用龙江水域资源，结合精魄特色小镇，建设具运动、度假、休闲、康养为一体的综合项目。</t>
  </si>
  <si>
    <t>陇川县护国干崖梁子旅游开发项目</t>
  </si>
  <si>
    <t>充分利用干崖梁子得天独厚的森林、气候和生态资源，大力发展民宿、观光、养生、户外体验、度假的旅游综合体。</t>
  </si>
  <si>
    <t>陇川县景罕段南宛河景观旅游工程</t>
  </si>
  <si>
    <t>河道绿化与太阳能亮化8公里；建设景观农业3片区1800余亩；建设旅游区公共服务和餐饮服务3个。建成后提升城市形象，增加旅游收入，提高当地知名度。</t>
  </si>
  <si>
    <t>陇川县旅游集散中心建设项目</t>
  </si>
  <si>
    <t>建设游客服务中心业务用房及配套设施。总建设面积18136平方米。</t>
  </si>
  <si>
    <t>陇川县章凤镇——归零山——弘光村——灵山寺旅游环线公路</t>
  </si>
  <si>
    <t>依托归零山、弘光村、灵山寺以及丰富的景颇族等民族文化资源，建设陇川县东部山地旅游环线。</t>
  </si>
  <si>
    <t>2021-2030</t>
  </si>
  <si>
    <t>陇川县城子土司文化广场</t>
  </si>
  <si>
    <t>依托陇川宣抚司署旧址，加强周边环境整治，恢复宣抚司署原有格局，用作城子镇文化旅游展示中心暨土司生活体验馆。适时搬迁农贸市场，建设城子土司文化广场，周边复原城子老街。</t>
  </si>
  <si>
    <t>陇川县陇把军垦怀旧小镇（军垦历史文化园）</t>
  </si>
  <si>
    <t>以农场场部为中心，建设知青故居、军垦文化展示区、军垦生活体验基地等为主要内容的军垦文化园。内容主要包括：军垦文化园区标识大门、军垦文化小广场、旅居木屋和怀旧旅馆；改造原军垦老电影院为军垦文化演艺中心、原商业公司为军垦购物中心；改造农垦公园；将现有茶园、橡胶园打造为茶叶采摘、蔬菜、瓜果种植及采摘基地；重建知青名人王小波故居；新建、改扩建混凝土道路20公里；实施绿化美化亮化工工程；与屯垦戍边文化园融为一体，形成一心、多点、特色鲜明的怀旧文化旅居之地。</t>
  </si>
  <si>
    <t>陇川县24°边境旅游带连接公路</t>
  </si>
  <si>
    <t>提升改造边境线公路建设，由现状三级公路提升为二级公路。</t>
  </si>
  <si>
    <t>陇川县邦瓦古树樱花谷项目</t>
  </si>
  <si>
    <t>项目位于勐约乡和城子镇交界地带，距离章凤镇48公里。项目总规划占地面积1200亩，项目总投资5100.52万元，总建设期限为5年，项目分2期建设。该项目以生态康养为核心，结合陇川县少数民族风情、自然生态景观特色，目标建设大滇西旅游环线上的赏樱颐养的休闲疗养胜地。</t>
  </si>
  <si>
    <t>陇川县龙安温泉（二期）建设项目</t>
  </si>
  <si>
    <t>项目总占地面积160余亩，是德宏州唯一的汇集东南亚风情风貌的旅游休闲度假村。现已建成并投入使用的有游客接待中心、10套缅甸风格的别墅，内有私密泡池、私人厨房、帐篷、客厅、麻将房等设施。另有13套泰国风格水景套房、9套田园院落房、7个露天森林泡池、1个大泡池和温泉SPA水疗中心、干湿蒸房、露天游泳池、帐篷营地、海景阳光沙滩、生态农业示范区、景颇风味餐厅（主推地方民族特色宴席——绿叶宴）等。</t>
  </si>
  <si>
    <t>陇川县龙江综合旅游度假区</t>
  </si>
  <si>
    <t>以发展大健康农业旅游为指导思想，以“创新、融合、健康、生态、开放、共享 ” 为发展理念，以低密度、高起点、高品位为建设原则，以文化、旅游、农业融合发展为重点，突出医养康疗要素，结合褚橙的规模化种植和优美的龙江山水资源，建设龙江综合旅游休养目的地和示范区。</t>
  </si>
  <si>
    <t>陇川县户撒乡非遗文化产业园</t>
  </si>
  <si>
    <t>户撒乡非遗文化产业园位于户撒乡政府所在地户撒小集镇区域，规划面积约 155.07 公顷，约 1.55 平方公里，文化产业园作为以户撒刀非物质文化遗产为特色的产业聚集区，融合了产品加工与旅游双重功能，是集文化体验、制作、展销、住宿、餐饮等于一体的旅游综合产业园。</t>
  </si>
  <si>
    <t>陇川县工业旅游园</t>
  </si>
  <si>
    <t>陇川县工业旅游园位于目前的陇川县工业园区内，利用目前现有的杨程食品和正信丝绸两个代表性产业，打造成一个集工业观光和旅游发展的综合工业旅游园。</t>
  </si>
  <si>
    <t>陇川县龙安土砖文化驿站半山酒店</t>
  </si>
  <si>
    <t>依托土砖文化驿站雄厚的民族文化产业，立足陇川县世居传统民族的文化内涵开发建设半山酒店项目。主要规划建设民族文化半山酒店、自驾车营地、帐篷营地、咨询服务中心、旅游厕所和特色购物区等相关配套服务设施。</t>
  </si>
  <si>
    <t>陇川县海岗水库南门孔半山酒店项目</t>
  </si>
  <si>
    <t>项目位于陇川县景罕镇海岗水库，总用地面积700亩，投资规模3亿元，建设时限为3年。项目以打造生产美、生态美、生活美的全域旅游发展为目标，是大滇西旅游环线建设重点突破的新产品、新业态和标志性项目。</t>
  </si>
  <si>
    <t>陇川县龙江褚橙庄园</t>
  </si>
  <si>
    <t>依托龙江库区的自然风光、大坪子岛的区位优势、高原特色高端水果种植试验基地及褚橙品牌精神，建设以褚橙等水果采摘、企业文化展示、技术交流培训、滨水休闲娱乐为一体的旅游活动场所，远期申报创建全国休闲农业与乡村旅游示范点。除了有机肥生产加工厂、鲜果生产加工线、冷库物流中心、科技创新中心之外，本项目建设内容还包括：褚橙采摘园、企业文化展示中心、学术交流中心、文创产品陈列馆、种植生活体验馆、水果餐厅、百果山庄、金沙滩、房车营地等。</t>
  </si>
  <si>
    <t>陇川县王子树坡坎农旅庄园</t>
  </si>
  <si>
    <t>依托坡坎一社民族团结进步示范村、生态文明村、特色产业样板村，建设坡坎村史馆、早乐东故居等，完善接待服务[其他设想：加强中药材种植园等参观点与“坡坎之路”（乡村振兴探秘游）村内小环线的规划设计，提高住宿设施的建设标准，推进药膳、茶饮、果蔬等产品的研发。]，打造党员教育培训基地、农旅融合示范基地，加强与王子树乡政府驻地的一体化。</t>
  </si>
  <si>
    <t>陇川县15个精品酒店</t>
  </si>
  <si>
    <t>以特色小镇、特色农业庄园、重点景区景点以及县城城建区域内，按照云南省精品酒店建设标准，力争“十四五”期间建设并成功创建15家精品酒店。</t>
  </si>
  <si>
    <t>陇川县40个旅游民宿</t>
  </si>
  <si>
    <t>以旅游特色村、旅游特色小镇、特色农业庄园的打造为载体，以旧民居提升改造为重点，根据不同区域和民族文化特点，按照云南省旅游民宿建设标准，力争在“十四五”期间建设并成功创建40个集住宿、餐饮为一体的精品旅游民宿。</t>
  </si>
  <si>
    <t>陇川县章凤天成商贸城</t>
  </si>
  <si>
    <t>以打造国际化商旅文化中心为目标，规划建设文化体育、文化娱乐、文化生活、文化教育、文化旅游等板块。</t>
  </si>
  <si>
    <t>陇川县景颇世界城</t>
  </si>
  <si>
    <t>项目占地1800亩，由深圳君銮实业有限公司实施建设，计划总投资30亿元。该项目以大健康产业为基础、文旅、农业为核心，结合陇川县少数民族风情、自然生态景观特色、建设康养颐养产业、会展经济、教育培训产业聚集地，打造集休闲度假、观光旅游、生态居住配套等为一体的国际康旅城。</t>
  </si>
  <si>
    <t>陇川县观景平台25个</t>
  </si>
  <si>
    <t>在全县高速公路、国道、旅游景区等区域内，选择视线较好区域，结合《云南省精品自驾旅游线路（德宏州段）》建设目标要求，新建25个满足自驾游客观光、摄影、休息、入厕需求的观景平台。</t>
  </si>
  <si>
    <t>陇川县游客集散中心/服务中心12个</t>
  </si>
  <si>
    <t>其中一级游客集散中心1个（章凤一级旅游集散中心），二级游客服务中心4个（户撒游客服务中心、景罕游客服务中心、陇把龙安游客服务中心、勐约游客服务中心），三级游客服务中心7个（拉影国门小镇游客服务中心、兰因湖康养小镇游客服务中心、南宛湖原生态综合旅游度假区游客服务中心、邦瓦古树樱花谷游客服务中心、双坡山文化旅游项目游客服务中心、拢把军垦怀旧小镇游客服务中心、归零山森林温泉康养度假区游客服务中心）。</t>
  </si>
  <si>
    <t>十</t>
  </si>
  <si>
    <t>国土建设项目（1项）</t>
  </si>
  <si>
    <t>陇川县土地整治项目</t>
  </si>
  <si>
    <t>陇川县自然资源局</t>
  </si>
  <si>
    <t>包括陇川县景罕等2个镇曼晃等2个村及陇把分场国土综合整治、章凤镇曼拉等2个村及拉线分场国土综合整治、陇把等2个镇邦外等4个村及光相分场、拉线分场国土综合整治、陇把镇户岛等2个村及光相分场、陇把分场国土综合整治、陇把等2个镇邦湾等2个村及丙印分场国土综合整治、陇把镇邦外等2个村及拉线分场土地整治项目（二期）等项目。建设内容：土地平整、农田水利工程、田间道路及其他工程，建设规模3852公顷。</t>
  </si>
  <si>
    <t>十一</t>
  </si>
  <si>
    <t>生态环境建设项目（17项）</t>
  </si>
  <si>
    <t>生态多样性保护（4项）</t>
  </si>
  <si>
    <t>陇川县生物多样性保护项目</t>
  </si>
  <si>
    <t>1、调查评估与监测费用180万元；2、就地保护费用140万元；3、宣传、教育与培训费用230万元；4、生物安全防范体系建设费用100万元；5、综合性保护与开发费用8000万元。</t>
  </si>
  <si>
    <t>陇川县生态环境监测能力建设项目</t>
  </si>
  <si>
    <t>建设环境监测站，包括监测业务用房、监测设备配置，信息化系统建设等。建成后对全县5乡4镇1个农场环境进行有效监测，为污染治理提供数据支撑。</t>
  </si>
  <si>
    <t>陇川县生态环境监察能力建设项目</t>
  </si>
  <si>
    <t>环境监察标准化建设。</t>
  </si>
  <si>
    <t>陇川县地表水监测预警系统建设项目</t>
  </si>
  <si>
    <t>在主要地表水水体设置自动监测站；建设数据平台；运行维护等。</t>
  </si>
  <si>
    <t>农村环境综合整治（6项）</t>
  </si>
  <si>
    <t>陇川县农村污水处理工程</t>
  </si>
  <si>
    <t>建设迭撒村、芒弄村、曼面村、罕等村、芒胆村、曼冒村、扎多村、新寨村、磨水村、曼软村10个村的农村污水处理工程，引水线路长度48km。建成后使10个村寨村内环境得到明显改善。</t>
  </si>
  <si>
    <t>陇川县南宛河流域农村环境综合整治工程</t>
  </si>
  <si>
    <t>项目主要包括农村饮用水源地保护、生活污水收集工程、生活污水处理工程、生活垃圾收运与处置工程、畜禽粪便治理工程。</t>
  </si>
  <si>
    <t>陇川县龙江流域农村环境综合整治工程</t>
  </si>
  <si>
    <t>本项目主要包括农村饮用水水源地保护工程、污水收集处理工程、垃圾收运与处置工程、畜禽养殖污染治理工程4 项工程。</t>
  </si>
  <si>
    <t>陇川县户撒河流域农村环境综合整治工程</t>
  </si>
  <si>
    <t>本项目主要包括农村饮用水源地保护、生活污水收集工程、生活污水处理工程、生活垃圾收集清运工程、畜禽粪便治理工程。</t>
  </si>
  <si>
    <t>陇川县南宛河迭撒大桥断面水体达标工程实施方案</t>
  </si>
  <si>
    <t>主要内容为：截污工程，湿地净化系统，生态河堤建设工程，生态缓冲建设工程。</t>
  </si>
  <si>
    <t>陇川县整县推进农村环境综合整治项目</t>
  </si>
  <si>
    <t>1.饮用水水源保护工程；2.村落污水收集处置设施工程；3.污水处理工程；4.垃圾收集清运处置工程设施工程；5.禽畜粪便收集处置工程。</t>
  </si>
  <si>
    <t>污染防治工程（6项）</t>
  </si>
  <si>
    <t>陇川县危险废物控制和管理</t>
  </si>
  <si>
    <t>加强医疗废弃物、化学废弃物等有毒有害物品全过程监测、监控和管理。</t>
  </si>
  <si>
    <t>陇川县农用地土壤污染治理示范项目</t>
  </si>
  <si>
    <t>开展农用地土壤污染调查与示范治理工程。</t>
  </si>
  <si>
    <t>陇川县大气污染综合防治项目</t>
  </si>
  <si>
    <t>主要是通过增加布设监测点位、增加监测设备，定量解析各类污染源对环境空气中颗粒物的贡献率，进一步准确掌握县域大气污染现状，主要污染源排放及分布特征，继而实施针对性的污染治理工程措施。</t>
  </si>
  <si>
    <t>陇川生态县建设巩固提升工程</t>
  </si>
  <si>
    <t>生态经济体系建设、生态人居体系建设、生态文化体系建设、资源保障体系建设、生态安全体系建设巩固提升。</t>
  </si>
  <si>
    <t>对缅环境交流合作机制建立（1项）</t>
  </si>
  <si>
    <t>陇川县一带一路境外绿色交流合作发展项目</t>
  </si>
  <si>
    <t>开展“一带一路”生态环境技术交流活动；建设“一带一路”生态环保大数据服务平台；实施生态修复和生物多样性保护工程；建设、恢复与保护野生动物迁徙廊道工程；入境污废水防治工程；沿边境线及在境外布设空气自动监测站点，定量解析掌握入境空气质量状况，进一步准确掌握县域大气环境质量状况。通过推进与缅甸在边境线前期以示范为主的交流合作，提升边境线的大气环境质量、生态环境质量、保护和恢复提升生物多样性等等，并有效促进中缅边境胞波情谊，促进边境繁荣稳定。</t>
  </si>
  <si>
    <t>十二</t>
  </si>
  <si>
    <t>现代物流和市场建设项目（4项）</t>
  </si>
  <si>
    <t>城乡市场建设（1项）</t>
  </si>
  <si>
    <t>陇川农场社区农贸市场建设项目</t>
  </si>
  <si>
    <t>新建丙印社区、拉线社区农贸市场，项目规划用地面积约12亩，市场内规划分水产肉食区、蔬菜副食区、小商品区、小吃区、针织棉纺区等。</t>
  </si>
  <si>
    <t>现代物流（3项）</t>
  </si>
  <si>
    <t>陇川县章凤口岸国际物流园</t>
  </si>
  <si>
    <t>陇川县工业和商务科技局</t>
  </si>
  <si>
    <t>总占地面积750亩，建设内容：进出口查验设施、查验现场、物流仓储、交易大棚、交易场地、总建筑面积20000平方米；口岸道路、口岸供排水系统及综合办设施。</t>
  </si>
  <si>
    <t>陇川电子商务物流产业园</t>
  </si>
  <si>
    <t>项目规划用地约100亩，总建筑面积8.19 万m2，主要包括：电商产品线下交易展厅、商务及办公中心、电商物流及冷链仓库等。</t>
  </si>
  <si>
    <t>陇川县跨境物流合作项目</t>
  </si>
  <si>
    <t>主要功能为跨境物流及跨境电商，包含农产品进口落地加工、大宗商品边贸交易区、停车驳货区等。</t>
  </si>
  <si>
    <t>十三</t>
  </si>
  <si>
    <t>口岸及经济区建设项目（55项）</t>
  </si>
  <si>
    <t>续建（7项）</t>
  </si>
  <si>
    <t>新开工（48项）</t>
  </si>
  <si>
    <t>口岸建设（8项）</t>
  </si>
  <si>
    <t>陇川县章凤口岸综合管理片区建设项目</t>
  </si>
  <si>
    <t>建筑面积10000平方米，配套联检单位办设施、公设备及商务服务项目。建成后将提升章凤口岸管理水平，为2.5万边民提供有效服务。</t>
  </si>
  <si>
    <t>陇川县章凤口岸进口保税仓库建设项目</t>
  </si>
  <si>
    <t>总占地面积60亩，建筑面积7000平方米，保税库、仓储及附属设施。</t>
  </si>
  <si>
    <t>陇川县章凤口岸国门及前置拦截作业区项目</t>
  </si>
  <si>
    <t>项目总占地面积34666.84平方米(52亩)，其中：国门占地面积2.5亩，建筑面积165平方米，双向八车通道（含2条旅检通道）；前置拦截作业区占地面积49.5亩，主要建设内容：综合办公楼，建筑面积865平方米、停车等候区、先期作业机检区、暂存仓库、卡口等附属设施及绿化。</t>
  </si>
  <si>
    <t>陇川县进出口查验货场及查验通道建设项目</t>
  </si>
  <si>
    <t>项目总用地面积 103334.39 平方米（约 155 亩），总建筑面积 16765.00 ㎡，其中：检查综合办公楼 5262.00 平方米、查验楼4212.00 平方米、查验库 1848.00 平方米、熏蒸消毒540.00平方米、暂扣仓库4653.00平方米，以及其他配套用250.00㎡，查验通道1039.67米以及通道配套基础设施。</t>
  </si>
  <si>
    <t>陇川县章凤口岸拉勐通道配套查验设施建设项目</t>
  </si>
  <si>
    <t>项目总占地面积100亩，总建筑面积为16000平方米，建设内容为包括联合办公楼、验证台、人员进出通道、进出车道、查验场地及设施设备等。</t>
  </si>
  <si>
    <t>陇川县章凤口岸南等通道配套查验设施建设项目</t>
  </si>
  <si>
    <t>项目总占地面积50亩，总建筑面积为3500平方米，建设内容为包括联合办公楼、验证台、车辆、人员进出通道及设施设备等。</t>
  </si>
  <si>
    <t>陇川县章凤口岸芒广通道配套查验设施建设项目</t>
  </si>
  <si>
    <t>项目总占地面积50亩，建筑面积为4500平方米，建设内容为包括联合办公楼、验证台、车辆、人员进出通道及设施设备等。</t>
  </si>
  <si>
    <t>陇川县章凤口岸边民互市区建设项目</t>
  </si>
  <si>
    <t>项目总占地面积115亩。建设内容主要包括边民互市交易场所、熏蒸、冷库、综合配套服务区等。</t>
  </si>
  <si>
    <t>工业园区建设（47项）</t>
  </si>
  <si>
    <t>陇川工业园区标准厂房（二期）</t>
  </si>
  <si>
    <t>占地面积约53亩，建设内容为：标准厂房、综合服务用房、倒班房等，总建筑面积65671㎡。</t>
  </si>
  <si>
    <t>陇川县雨生红球藻养殖加工建设项目（二期、三期）</t>
  </si>
  <si>
    <t>（二期）6800万元投建100亩年产100吨雨生红球藻粉养殖基地；（三期）6800万元投建100亩年产100吨雨生红球藻粉养殖基地。</t>
  </si>
  <si>
    <t>陇川创宏新材料科技物流园项目</t>
  </si>
  <si>
    <t>占地1200亩，项目主要包括：品牌龙头企业区、仓储物流区、高科技材料孵化区、小企业区（标准厂房）、商务区、生活配套区等建设。</t>
  </si>
  <si>
    <t>陇川县杉木加工板材项目</t>
  </si>
  <si>
    <t>新建杉木板材深加工厂房及购置加工设备，建设办公楼及职工宿舍、成品仓库。项目建设占地面积35亩。</t>
  </si>
  <si>
    <t>陇川县蔗叶深加工项目</t>
  </si>
  <si>
    <t>新建蔗叶深加工厂房及购置加工设备。建设生物质燃料、压缩饲料生产线，成品仓库，项目建设占地面积15亩，蔗叶材料堆放地点30亩。</t>
  </si>
  <si>
    <t>陇川县木耳深加工项目</t>
  </si>
  <si>
    <t>新建木耳深加工厂房及购置加工设备，建设木耳菌包充填生产线，产品仓库，项目占地面积20亩。</t>
  </si>
  <si>
    <t>陇川县牛肉初加工</t>
  </si>
  <si>
    <t>新建500平方米厂房，购置相关设备开展牛肉制品初加工。</t>
  </si>
  <si>
    <t>新开工（40项）</t>
  </si>
  <si>
    <t>陇川县福斯特实业有限公司智慧制造、循环经济及新材料发展项目</t>
  </si>
  <si>
    <t>占地41.5亩，采用智能制造、资源综合利用、循环发展等工艺技术，建设实木、指接、集成地板等生产线及厂房、办公、机修、宿舍等房屋。建设原料基地5000亩。</t>
  </si>
  <si>
    <t>陇川县醇基新能源燃料制造与推广项目</t>
  </si>
  <si>
    <t>项目占地20亩，建设厂房、生产线、办公区、仓储区及储运设备等。</t>
  </si>
  <si>
    <t>陇川县稀土分离加工厂</t>
  </si>
  <si>
    <t>项目占地150亩，建设厂房、生产线、行政中心及配套附属设施建设，年处理稀土5000吨。</t>
  </si>
  <si>
    <t>陇川县大染坊丝纺织品加工</t>
  </si>
  <si>
    <t>项目建设厂房、印染生产、办公楼及附属设施。</t>
  </si>
  <si>
    <t>陇川新型环保窑石灰生产线建设项目</t>
  </si>
  <si>
    <t>建设新型环保窑石灰生产线及厂房、原料仓储、办公楼、职工宿舍、职工食堂等配套设施，项目建设占地面积20亩。</t>
  </si>
  <si>
    <t>陇川县百信胶带有限公司年产600万条橡胶V带、200万平方米输送带项目</t>
  </si>
  <si>
    <t>新征土地10亩，建设年产600万条橡胶V带、200万平方米输送带生产线。</t>
  </si>
  <si>
    <t>陇川县酵母抽提物生产线建设项目</t>
  </si>
  <si>
    <t>项目占地100亩，总投资2.82亿元。一期投资4200万元，新建110千伏变电站、3个糖蜜储罐及购地、围墙、道路。二期投资2.4亿元建设酵母抽提生产线1条。</t>
  </si>
  <si>
    <t>陇川县年产10万吨高强度低克重瓦楞纸项目</t>
  </si>
  <si>
    <t>新建瓦楞纸生产厂房、生产线、办公楼、仓库、职工宿舍及购置生产线相关设备等，项目占地面积80亩。</t>
  </si>
  <si>
    <t>陇川县银陇商贸公司生产基地项目</t>
  </si>
  <si>
    <t>在章凤进出口工业园建设硅矿粉生产线及铁艺制品加工厂，包括建设厂房、生产车间、仓储及生产线、设备等。项目占地25亩。</t>
  </si>
  <si>
    <t>陇川县桑树茶桑葚加工项目</t>
  </si>
  <si>
    <t>桑树茶桑葚加工车间及附属设施建设。项目用地40亩。</t>
  </si>
  <si>
    <t>陇川县热带水果深加工项目</t>
  </si>
  <si>
    <t>结合陇川县盛产西瓜、桔子、芒果、西番莲、猕猴桃、 火龙果、菠萝蜜、菠萝，具有国内、国外两个原料基地和产品销售市场。项目占地面积30亩，建设加工区、冷链仓储区及配套设施。</t>
  </si>
  <si>
    <t>陇川县农业机械产业基地建设项目</t>
  </si>
  <si>
    <t>重点生产手扶拖拉机、轮式拖拉机、小型挖掘机、玉米脱粒机、播种机、水稻插秧机、青饲料粉碎机、粮食干燥机、制糖机器等农产品加工机械及农机配件。项目用地100亩。</t>
  </si>
  <si>
    <t>陇川工业园区章凤特色工业区标准厂房三期建设项目</t>
  </si>
  <si>
    <t>项目占地81.60亩，总建设面积104501.65平方米。计划修建标准厂房9幢，建筑面积79542.08平方米；员工倒班房2幢，建筑面积11713.1平方米；仓库1幢，建筑面积12366.07平方米；其他附属建筑物（门卫室、变配电室den）建筑面积880.4平方米。</t>
  </si>
  <si>
    <t>陇川工业园区章凤特色工业区二期道路建设项目</t>
  </si>
  <si>
    <t>建设市政道路总长4.72公里。建设内容为道路、桥涵、给水、污水、雨水、电力、电信、道路照明、绿化等市政设施。</t>
  </si>
  <si>
    <t>陇川县章凤特色工业片区保障住房建设项目</t>
  </si>
  <si>
    <t>建设入驻企业保障性住房4幢及附属设施建设。</t>
  </si>
  <si>
    <t>陇川县章凤特色工业区食品与生物医药业产业园道路建设项目</t>
  </si>
  <si>
    <t>包含弄转路延长线（宽32米长0.95公里）、上雨路延长线（宽32米长0.32公里）、费岗路延长线（宽25米长0.42公里）、广弄路延长线（宽11米长0.58公里）、创宏路（宽14米长0.45公里）五条道路，道路总长2.72公里。建设内容为道路、桥涵、给水、污水、雨水、电力、电信、道路照明、绿化等市政设施。</t>
  </si>
  <si>
    <t>2021—2023</t>
  </si>
  <si>
    <t>陇川工业园区章凤特色工业区供水工程</t>
  </si>
  <si>
    <t>工程占地20亩，净水厂规模为日处理20000立方米，输水管长度18公里。</t>
  </si>
  <si>
    <t>陇川县章凤特色工业区园区Ⅲ、Ⅳ回10kV线路项目</t>
  </si>
  <si>
    <t>线路总长度9.31千米，其中电缆2.26千米，架空线路7.05千米。设计总容量2万kVA。</t>
  </si>
  <si>
    <t>陇川县轻工纺织实训中心建设项目</t>
  </si>
  <si>
    <t>陇川县轻工纺织实训中心建设项目。一期用地为20亩，先建设2幢实训标准厂房，建筑面积为20000平方米。普通教学楼、业务楼、学生食堂、保障性住房、男生宿舍、女生宿舍、操场及室外附属设施，整合利用职业高级中学资源共同使用，二期根据入园区企业需求扩建。</t>
  </si>
  <si>
    <t>陇川县章凤户弄片区消防分队建设项目</t>
  </si>
  <si>
    <t>建设综合楼、训练厂及消防配套基础设施建设，计划项目用地10亩。</t>
  </si>
  <si>
    <t>陇川县章凤特色工业区医疗保健服务中心建设项目</t>
  </si>
  <si>
    <t>建设业务综合楼一幢，辅助用房一幢，大门、道路硬化、绿化、围栏等附属设施建设。总建筑面积20000平方米。项目用地50亩。</t>
  </si>
  <si>
    <t>陇川县智慧环保</t>
  </si>
  <si>
    <t>通过在城区通信铁塔上安装空气质量采集仪，全天候采集PM2.5、PM10、气象五指标等相关数据，将采集的数据传输到空气质量管理平台。该系统具备24小时全天候监测功能，可及时发现违法偷排或污染源，变事后监管为事前预防，污染物排放说得清、管得住。采用微型空气监测站，成本投入低，设备维护方式简单，解决常规空气监测站“买不起、用不起”的问题。</t>
  </si>
  <si>
    <t>陇川县自然生态综合管理与决策系统</t>
  </si>
  <si>
    <t>在高点铁塔上安装视频监控摄像头，通过视频图像的AI分析，实现森林防火、河道监控、国土违建、智慧交通、秸秆禁烧和农田保护的智能分析告警。从而建立天空地一体、部门协同的自然生态环境监测 “一张网”，实现对水、空气、耕地、林木、草原等自然要素的透彻感知，实现数据标准化接入、规范化管理和智能化分析，进而逐步实现自然生态环境保护决策管理集成化、信息化和智能化。</t>
  </si>
  <si>
    <t>陇川县智慧停车</t>
  </si>
  <si>
    <t>智慧停车项目采用车位管理双枪机等作为泊位状态检测以及车辆信息捕获设备，由城市智慧停车管理平台（路边子平台）直接管理。前端车位管理设备通过视频分析技术判断泊位状态、识别进出停车区域的车辆并对车辆进行抓拍，获取车牌号、车牌颜色等车辆特征信息并识别泊位号，系统自动生成停车记录和账单，极大提升管理效率。</t>
  </si>
  <si>
    <t>陇川县智慧灯联网</t>
  </si>
  <si>
    <t>通过对所有的钠灯、无极灯、自镇流灯光源进行改造更换成新型 LED 光源并加装智慧控制模块，对所有普通LED节能灯加装智慧控制模块，将所有路灯接入中国铁塔物城市公共物联网平台，从而实现智能控制。具有相应权限的用户使用办公室电脑，手机等能上网的设备对整个照明系统进行参数设置，任意控制，还可以拨打专业人工服务实现操作管理，对每个照明设施进行精细化控制，每个照明设施可以单独定时或远程任意控制打开，关闭，并根据不同道路不同时段的照明要求进行调光设置。精细化系统管理极大的降低电费费用、维护费用，极大提升管理效率。</t>
  </si>
  <si>
    <t>陇川县年产25000吨单晶冰糖生产线建设项目</t>
  </si>
  <si>
    <t>项目名称：年产25000吨单晶冰糖生产线建设项目
建设内容：本工程项目计划用地面积75亩，建筑物基底占地面积34000.00平方米，总建筑面积48000.00平方米，其中，规划建设主体工程37000.00平方米，仓储设施面积6400.00平方米（其中原辅料仓储设备设施3700.00平方米，成品储存设施2700.00平方米），办公用房2800.00平方米，职工宿舍1100.00平方米，其他建筑面积1300.00平方米（含部分公用工程和辅助工程），项目不计容建面积0平方米，计容建筑面积48000.00平方米，项目规划绿化面积3200.00平方米，场内停车场和道路及场地硬化占地面积9000.00平方米，土地综合利用面积47000.00平方米。</t>
  </si>
  <si>
    <t>陇川县年产20000吨绵白糖生产线建设项目</t>
  </si>
  <si>
    <t>项目名称：年产20000吨绵白糖生产线建设项目
建设内容：项目总用地面积45.00亩，根据该项目特性要求规划系数为62.00，建筑容积率1.56，建设区域绿化覆盖率7.0，固定资产投资强度180.52万元/亩，项目建筑物基底占地面积19000.00平方米，总建筑面积48000.00平方米，其中，规划建设主体工程33000.00平方米，项目规划绿化面积3300.00平方米，项目计划购置生产设备及环保设备共97台套。</t>
  </si>
  <si>
    <t>陇川县跨境工业园区建设项目环保设施</t>
  </si>
  <si>
    <t>项目建设日处理工业废水2.2万t/d，本项目污水来源于工业园区内各类企业废水和生活污水，其中企业废水包括：装备制造废水、食品加工废水、新材料生产废水，生活污水主要来源为园区内生活区排放污水。</t>
  </si>
  <si>
    <t>陇川县跨境工业园区建设项目路网系统</t>
  </si>
  <si>
    <t>本项目主要建设跨境工业园区内道路建设，共新建10条主次干路，设计等级为城市主次级Ⅱ级，主干路40米宽车速设计60km/h，次干路24米宽车速设计40km/h，道路总长24.50km。</t>
  </si>
  <si>
    <t>陇川县跨境工业园区果蔬精深加工产业</t>
  </si>
  <si>
    <t>项目名称：跨境工业园区果蔬精深加工产业
建设内容：项目主要设计为对缅方原料精深加工，总用地面积350.00亩，根据规划共分为10产业个体，其中香蕉产业2个、西瓜产业1个、菠萝产业2个、芒果产业2个、粮油产业1个、其他产业2个，项目主要建设精深加工生产厂房及附属设施，购置加工及环保设备。</t>
  </si>
  <si>
    <t>陇川县跨境工业园区果蔬初加工产业</t>
  </si>
  <si>
    <t>项目名称：跨境工业园区果蔬初加工产业
建设内容：项目主要设计为对缅方时鲜果蔬进行初加工，总用地面积600.00亩，根据规划共分为10产业个体，其中产业主要分为：香蕉、西瓜、菠萝、芒果及其他水果，项目主要建设所需的保鲜冷库及分拣、清洗等设施初加工生产及附属设施，购置生产及环保设备。</t>
  </si>
  <si>
    <t>陇川县跨境工业园区农机制造业（涉缅）</t>
  </si>
  <si>
    <t>项目名称：跨境工业园区农机制造业
建设内容：项目计划用土地60.0亩，建筑占地面积为33000㎡，主要建筑工程包括：生产组装车间、成品仓库、配件原料仓及办公、生活用房，厂区绿化、辅助建设等。项目需要购置的设备主要为加工设备、电力设备。</t>
  </si>
  <si>
    <t>跨境工业园区装备制造（新型建筑水泥模块）制造业</t>
  </si>
  <si>
    <t>本项目为工业化建筑PC 构件建设项目，计划占地100亩，生产建筑面积25000.00平方米，成品堆场47000.00平方米，达产能力15立方米/年，满足60万平方米建筑需求。</t>
  </si>
  <si>
    <t>陇川县跨境工业园区装备制造（新型建筑型钢模块）制造业</t>
  </si>
  <si>
    <t>本项目规划占地面积30000平方米，建筑面积27400平方米，建设规模为年产2.5万吨钢结构，厂房、办公楼、机械设备、道路及绿化等附属工程。</t>
  </si>
  <si>
    <t>陇川县跨境工业园区动力蓄电池制造产业</t>
  </si>
  <si>
    <t>本项目总占地面积60亩，主要建设内容包括生产工程、辅助工程和环保工程。其中主要生产工程有镀锌彩钢车间，镀锌车间、铅酸电池生产车间等，辅助工程及环保工程有原料与成品仓库、排水系统、供配电系统、办公楼、食堂、职工宿舍及三废处理设施等公用及环保工程。项目建成后年产1000万只铅酸蓄电池。</t>
  </si>
  <si>
    <t>陇川县香蕉干片生产加工项目</t>
  </si>
  <si>
    <t>以进口香蕉为原料。建设一条年产3000吨以上的香蕉干片生产线，以及有关生产车间和配套仓储、冷链、物流、行政中心、员工宿舍等设施。</t>
  </si>
  <si>
    <t>陇川县丝纺织制造产业园</t>
  </si>
  <si>
    <t>项目用地200亩，厂房建筑面积80000平方米，配套建设办公及员工宿舍5000平方米。</t>
  </si>
  <si>
    <t>陇川县陇把糖厂生产线新建项目</t>
  </si>
  <si>
    <t>新建陇把糖厂日处理甘蔗7000吨蔗糖生产线1条。</t>
  </si>
  <si>
    <t>陇川县核桃深加工项目</t>
  </si>
  <si>
    <t>本项目占地20亩，主要建设内容为新建核桃加工厂，年加工核桃1000吨，加工核桃精油，核桃粉或核桃饮品，核桃壳活性炭。</t>
  </si>
  <si>
    <t>陇川县油气储配站和散货物流园项目</t>
  </si>
  <si>
    <t>在章凤口岸投建1座油气储配站（库容量13000m³），内设油气仓储及接卸设施、油气罐车停车场，同时申请投建铺设一套跨境油气管道（三条DN200管道）；</t>
  </si>
  <si>
    <t>十四</t>
  </si>
  <si>
    <t>广电网络通信建设项目（5项）</t>
  </si>
  <si>
    <t>陇川县2021年5G无线网络建设项目</t>
  </si>
  <si>
    <t>中国电信德宏分公司</t>
  </si>
  <si>
    <t>建设基站92个，50套32TR 320W（开单载波）设备，42套2.1G 4*80W（2*50M）设备。</t>
  </si>
  <si>
    <t>陇川县2022年5G无线网络建设项目</t>
  </si>
  <si>
    <t>建设基站65个，30套32TR 320W（开单载波）设备，35套2.1G 4*80W（2*50M）设备。</t>
  </si>
  <si>
    <t>陇川县2023年5G无线网络建设项目</t>
  </si>
  <si>
    <t>建设基站83个，40套32TR 320W（开单载波）设备，43套2.1G 4*80W（2*50M）设备。</t>
  </si>
  <si>
    <t>陇川县2024年5G无线网络建设项目</t>
  </si>
  <si>
    <t>建设基站45个，20套32TR 320W（开单载波）设备，25套2.1G 4*80W（2*50M）设备。</t>
  </si>
  <si>
    <t>陇川县2025年5G无线网络建设项目</t>
  </si>
  <si>
    <t>建设基站35个，20套32TR 320W（开单载波）设备，15套2.1G 4*80W（2*50M）设备。</t>
  </si>
  <si>
    <t>十五</t>
  </si>
  <si>
    <t>广播电视事业建设项目（ 项）</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</si>
</sst>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s>
  <fonts count="41">
    <font>
      <sz val="11"/>
      <color theme="1"/>
      <name val="宋体"/>
      <charset val="134"/>
      <scheme val="minor"/>
    </font>
    <font>
      <sz val="16"/>
      <name val="方正小标宋简体"/>
      <charset val="134"/>
    </font>
    <font>
      <b/>
      <sz val="10.5"/>
      <name val="宋体"/>
      <charset val="134"/>
    </font>
    <font>
      <sz val="10"/>
      <name val="宋体"/>
      <charset val="134"/>
    </font>
    <font>
      <b/>
      <sz val="10"/>
      <name val="宋体"/>
      <charset val="134"/>
    </font>
    <font>
      <b/>
      <sz val="10"/>
      <color theme="1"/>
      <name val="宋体"/>
      <charset val="134"/>
      <scheme val="minor"/>
    </font>
    <font>
      <sz val="10"/>
      <color theme="1"/>
      <name val="宋体"/>
      <charset val="134"/>
      <scheme val="minor"/>
    </font>
    <font>
      <sz val="10"/>
      <name val="宋体"/>
      <charset val="134"/>
      <scheme val="minor"/>
    </font>
    <font>
      <sz val="10"/>
      <color rgb="FF000000"/>
      <name val="宋体"/>
      <charset val="134"/>
    </font>
    <font>
      <sz val="10"/>
      <color rgb="FF000000"/>
      <name val="宋体"/>
      <charset val="134"/>
      <scheme val="minor"/>
    </font>
    <font>
      <sz val="10"/>
      <color indexed="8"/>
      <name val="宋体"/>
      <charset val="134"/>
      <scheme val="minor"/>
    </font>
    <font>
      <sz val="10"/>
      <color theme="1"/>
      <name val="宋体"/>
      <charset val="134"/>
    </font>
    <font>
      <sz val="10"/>
      <color theme="1"/>
      <name val="Times New Roman"/>
      <charset val="134"/>
    </font>
    <font>
      <sz val="10"/>
      <color indexed="8"/>
      <name val="宋体"/>
      <charset val="134"/>
    </font>
    <font>
      <sz val="10"/>
      <name val="宋体"/>
      <charset val="134"/>
      <scheme val="major"/>
    </font>
    <font>
      <sz val="10"/>
      <color theme="1"/>
      <name val="宋体"/>
      <charset val="134"/>
      <scheme val="maj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2"/>
      <name val="Times New Roman"/>
      <charset val="134"/>
    </font>
    <font>
      <b/>
      <sz val="11"/>
      <color rgb="FFFA7D00"/>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
      <b/>
      <sz val="11"/>
      <color theme="1"/>
      <name val="宋体"/>
      <charset val="0"/>
      <scheme val="minor"/>
    </font>
    <font>
      <sz val="12"/>
      <name val="宋体"/>
      <charset val="134"/>
    </font>
    <font>
      <sz val="11"/>
      <color rgb="FF006100"/>
      <name val="宋体"/>
      <charset val="0"/>
      <scheme val="minor"/>
    </font>
    <font>
      <sz val="11"/>
      <color rgb="FF9C6500"/>
      <name val="宋体"/>
      <charset val="0"/>
      <scheme val="minor"/>
    </font>
    <font>
      <sz val="10"/>
      <name val="Arial"/>
      <charset val="134"/>
    </font>
    <font>
      <sz val="11"/>
      <name val="方正小标宋简体"/>
      <charset val="134"/>
    </font>
    <font>
      <sz val="10"/>
      <color indexed="8"/>
      <name val="Times New Roman"/>
      <charset val="134"/>
    </font>
  </fonts>
  <fills count="38">
    <fill>
      <patternFill patternType="none"/>
    </fill>
    <fill>
      <patternFill patternType="gray125"/>
    </fill>
    <fill>
      <patternFill patternType="solid">
        <fgColor theme="0" tint="-0.249977111117893"/>
        <bgColor indexed="64"/>
      </patternFill>
    </fill>
    <fill>
      <patternFill patternType="solid">
        <fgColor theme="0" tint="-0.149998474074526"/>
        <bgColor indexed="64"/>
      </patternFill>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8"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9" fillId="1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11" applyNumberFormat="0" applyFont="0" applyAlignment="0" applyProtection="0">
      <alignment vertical="center"/>
    </xf>
    <xf numFmtId="0" fontId="19" fillId="13"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2" applyNumberFormat="0" applyFill="0" applyAlignment="0" applyProtection="0">
      <alignment vertical="center"/>
    </xf>
    <xf numFmtId="0" fontId="27" fillId="0" borderId="12" applyNumberFormat="0" applyFill="0" applyAlignment="0" applyProtection="0">
      <alignment vertical="center"/>
    </xf>
    <xf numFmtId="0" fontId="19" fillId="14" borderId="0" applyNumberFormat="0" applyBorder="0" applyAlignment="0" applyProtection="0">
      <alignment vertical="center"/>
    </xf>
    <xf numFmtId="0" fontId="22" fillId="0" borderId="13" applyNumberFormat="0" applyFill="0" applyAlignment="0" applyProtection="0">
      <alignment vertical="center"/>
    </xf>
    <xf numFmtId="0" fontId="19" fillId="15" borderId="0" applyNumberFormat="0" applyBorder="0" applyAlignment="0" applyProtection="0">
      <alignment vertical="center"/>
    </xf>
    <xf numFmtId="0" fontId="28" fillId="16" borderId="14" applyNumberFormat="0" applyAlignment="0" applyProtection="0">
      <alignment vertical="center"/>
    </xf>
    <xf numFmtId="0" fontId="29" fillId="0" borderId="0"/>
    <xf numFmtId="0" fontId="30" fillId="16" borderId="10" applyNumberFormat="0" applyAlignment="0" applyProtection="0">
      <alignment vertical="center"/>
    </xf>
    <xf numFmtId="0" fontId="31" fillId="17" borderId="15" applyNumberFormat="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32" fillId="0" borderId="16" applyNumberFormat="0" applyFill="0" applyAlignment="0" applyProtection="0">
      <alignment vertical="center"/>
    </xf>
    <xf numFmtId="0" fontId="33" fillId="0" borderId="0">
      <alignment vertical="center"/>
    </xf>
    <xf numFmtId="0" fontId="34" fillId="0" borderId="17" applyNumberFormat="0" applyFill="0" applyAlignment="0" applyProtection="0">
      <alignment vertical="center"/>
    </xf>
    <xf numFmtId="0" fontId="35" fillId="0" borderId="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16" fillId="22" borderId="0" applyNumberFormat="0" applyBorder="0" applyAlignment="0" applyProtection="0">
      <alignment vertical="center"/>
    </xf>
    <xf numFmtId="0" fontId="1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33" fillId="0" borderId="0">
      <alignment vertical="center"/>
    </xf>
    <xf numFmtId="0" fontId="35" fillId="0" borderId="0"/>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9" fillId="32" borderId="0" applyNumberFormat="0" applyBorder="0" applyAlignment="0" applyProtection="0">
      <alignment vertical="center"/>
    </xf>
    <xf numFmtId="0" fontId="16"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6" fillId="36" borderId="0" applyNumberFormat="0" applyBorder="0" applyAlignment="0" applyProtection="0">
      <alignment vertical="center"/>
    </xf>
    <xf numFmtId="0" fontId="19" fillId="37" borderId="0" applyNumberFormat="0" applyBorder="0" applyAlignment="0" applyProtection="0">
      <alignment vertical="center"/>
    </xf>
    <xf numFmtId="0" fontId="33" fillId="0" borderId="0" applyProtection="0">
      <alignment vertical="center"/>
    </xf>
    <xf numFmtId="0" fontId="35" fillId="0" borderId="0"/>
    <xf numFmtId="0" fontId="0" fillId="0" borderId="0">
      <alignment vertical="center"/>
    </xf>
    <xf numFmtId="0" fontId="0" fillId="0" borderId="0">
      <alignment vertical="center"/>
    </xf>
    <xf numFmtId="0" fontId="35" fillId="0" borderId="0"/>
    <xf numFmtId="0" fontId="38" fillId="0" borderId="0"/>
    <xf numFmtId="0" fontId="35" fillId="0" borderId="0">
      <alignment vertical="center"/>
    </xf>
    <xf numFmtId="0" fontId="35" fillId="0" borderId="0">
      <alignment vertical="center"/>
    </xf>
  </cellStyleXfs>
  <cellXfs count="14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176" fontId="1"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left" vertical="center" wrapText="1"/>
    </xf>
    <xf numFmtId="177" fontId="5" fillId="2" borderId="2" xfId="58" applyNumberFormat="1" applyFont="1" applyFill="1" applyBorder="1" applyAlignment="1">
      <alignment horizontal="center" vertical="center" wrapText="1"/>
    </xf>
    <xf numFmtId="176" fontId="5" fillId="2" borderId="2" xfId="58"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76" fontId="3" fillId="3"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7" fontId="6" fillId="0" borderId="2" xfId="58" applyNumberFormat="1" applyFont="1" applyFill="1" applyBorder="1" applyAlignment="1">
      <alignment horizontal="center" vertical="center" wrapText="1"/>
    </xf>
    <xf numFmtId="176" fontId="6" fillId="0" borderId="2" xfId="58"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177" fontId="6" fillId="0" borderId="3" xfId="58" applyNumberFormat="1" applyFont="1" applyFill="1" applyBorder="1" applyAlignment="1">
      <alignment horizontal="center" vertical="center" wrapText="1"/>
    </xf>
    <xf numFmtId="176" fontId="6" fillId="0" borderId="3" xfId="58"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176" fontId="3"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7" fillId="0" borderId="2" xfId="58"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176" fontId="3" fillId="4" borderId="1" xfId="0" applyNumberFormat="1" applyFont="1" applyFill="1" applyBorder="1" applyAlignment="1">
      <alignment horizontal="center" vertical="center" wrapText="1"/>
    </xf>
    <xf numFmtId="0" fontId="3" fillId="0" borderId="2" xfId="58" applyFont="1" applyFill="1" applyBorder="1" applyAlignment="1">
      <alignment horizontal="center" vertical="center" wrapText="1"/>
    </xf>
    <xf numFmtId="0" fontId="3" fillId="0" borderId="2" xfId="58"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7" fillId="0" borderId="2" xfId="58" applyFont="1" applyFill="1" applyBorder="1" applyAlignment="1">
      <alignment horizontal="center" vertical="center" wrapText="1"/>
    </xf>
    <xf numFmtId="49" fontId="7" fillId="0" borderId="5" xfId="0" applyNumberFormat="1" applyFont="1" applyFill="1" applyBorder="1" applyAlignment="1">
      <alignment horizontal="left" vertical="center" wrapText="1"/>
    </xf>
    <xf numFmtId="49" fontId="7" fillId="0" borderId="5"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7" xfId="0" applyFont="1" applyFill="1" applyBorder="1" applyAlignment="1">
      <alignment horizontal="left" vertical="center" wrapText="1"/>
    </xf>
    <xf numFmtId="176" fontId="7" fillId="0" borderId="8" xfId="58"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176" fontId="7" fillId="0" borderId="4" xfId="58"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left" vertical="center" wrapText="1"/>
    </xf>
    <xf numFmtId="49" fontId="7" fillId="0" borderId="2" xfId="55" applyNumberFormat="1" applyFont="1" applyFill="1" applyBorder="1" applyAlignment="1">
      <alignment horizontal="center" vertical="center" wrapText="1"/>
    </xf>
    <xf numFmtId="49" fontId="7" fillId="0" borderId="2" xfId="55" applyNumberFormat="1" applyFont="1" applyFill="1" applyBorder="1" applyAlignment="1">
      <alignment horizontal="left" vertical="center" wrapText="1"/>
    </xf>
    <xf numFmtId="0" fontId="13" fillId="0" borderId="2" xfId="0" applyFont="1" applyFill="1" applyBorder="1" applyAlignment="1">
      <alignment horizontal="center" vertical="center" wrapText="1"/>
    </xf>
    <xf numFmtId="49" fontId="7" fillId="0" borderId="9" xfId="55" applyNumberFormat="1" applyFont="1" applyFill="1" applyBorder="1" applyAlignment="1">
      <alignment horizontal="left" vertical="center" wrapText="1"/>
    </xf>
    <xf numFmtId="49" fontId="7" fillId="0" borderId="3" xfId="55" applyNumberFormat="1" applyFont="1" applyFill="1" applyBorder="1" applyAlignment="1">
      <alignment horizontal="center" vertical="center" wrapText="1"/>
    </xf>
    <xf numFmtId="0" fontId="6" fillId="0" borderId="2" xfId="57" applyFont="1" applyFill="1" applyBorder="1" applyAlignment="1">
      <alignment horizontal="center" vertical="center" wrapText="1"/>
    </xf>
    <xf numFmtId="0" fontId="6" fillId="0" borderId="2" xfId="57" applyFont="1" applyFill="1" applyBorder="1" applyAlignment="1">
      <alignment horizontal="left" vertical="center" wrapText="1"/>
    </xf>
    <xf numFmtId="176" fontId="6" fillId="0" borderId="2" xfId="57" applyNumberFormat="1" applyFont="1" applyFill="1" applyBorder="1" applyAlignment="1">
      <alignment horizontal="center" vertical="center" wrapText="1"/>
    </xf>
    <xf numFmtId="49" fontId="7" fillId="0" borderId="2" xfId="58" applyNumberFormat="1" applyFont="1" applyFill="1" applyBorder="1" applyAlignment="1">
      <alignment horizontal="center" vertical="center" wrapText="1"/>
    </xf>
    <xf numFmtId="49" fontId="7" fillId="0" borderId="2" xfId="58" applyNumberFormat="1" applyFont="1" applyFill="1" applyBorder="1" applyAlignment="1">
      <alignment horizontal="left" vertical="center" wrapText="1"/>
    </xf>
    <xf numFmtId="0" fontId="7" fillId="0" borderId="2" xfId="57" applyFont="1" applyFill="1" applyBorder="1" applyAlignment="1">
      <alignment horizontal="center" vertical="center" wrapText="1"/>
    </xf>
    <xf numFmtId="176" fontId="7" fillId="0" borderId="2" xfId="57" applyNumberFormat="1" applyFont="1" applyFill="1" applyBorder="1" applyAlignment="1">
      <alignment horizontal="center" vertical="center" wrapText="1"/>
    </xf>
    <xf numFmtId="0" fontId="7" fillId="0" borderId="2" xfId="58" applyNumberFormat="1" applyFont="1" applyFill="1" applyBorder="1" applyAlignment="1">
      <alignment horizontal="center" vertical="center" wrapText="1"/>
    </xf>
    <xf numFmtId="176" fontId="7"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176" fontId="7" fillId="4" borderId="2" xfId="0" applyNumberFormat="1" applyFont="1" applyFill="1" applyBorder="1" applyAlignment="1">
      <alignment horizontal="center" vertical="center" wrapText="1"/>
    </xf>
    <xf numFmtId="49" fontId="7" fillId="4" borderId="2" xfId="58" applyNumberFormat="1" applyFont="1" applyFill="1" applyBorder="1" applyAlignment="1">
      <alignment horizontal="center" vertical="center" wrapText="1"/>
    </xf>
    <xf numFmtId="0" fontId="7" fillId="4" borderId="2" xfId="59" applyFont="1" applyFill="1" applyBorder="1" applyAlignment="1">
      <alignment horizontal="left" vertical="center" wrapText="1"/>
    </xf>
    <xf numFmtId="0" fontId="7" fillId="4" borderId="2" xfId="0" applyNumberFormat="1" applyFont="1" applyFill="1" applyBorder="1" applyAlignment="1">
      <alignment horizontal="center" vertical="center" wrapText="1"/>
    </xf>
    <xf numFmtId="0" fontId="3" fillId="0" borderId="2" xfId="59" applyFont="1" applyFill="1" applyBorder="1" applyAlignment="1">
      <alignment horizontal="center" vertical="center" wrapText="1"/>
    </xf>
    <xf numFmtId="0" fontId="3" fillId="0" borderId="9" xfId="59" applyFont="1" applyFill="1" applyBorder="1" applyAlignment="1">
      <alignment horizontal="left" vertical="center" wrapText="1"/>
    </xf>
    <xf numFmtId="0" fontId="7" fillId="4" borderId="2" xfId="59" applyFont="1" applyFill="1" applyBorder="1" applyAlignment="1">
      <alignment horizontal="center" vertical="center" wrapText="1"/>
    </xf>
    <xf numFmtId="176" fontId="7" fillId="4" borderId="2" xfId="59"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2" xfId="56" applyFont="1" applyFill="1" applyBorder="1" applyAlignment="1">
      <alignment horizontal="left" vertical="center" wrapText="1"/>
    </xf>
    <xf numFmtId="176" fontId="7" fillId="4" borderId="2" xfId="54"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49" fontId="14" fillId="4" borderId="2" xfId="55" applyNumberFormat="1" applyFont="1" applyFill="1" applyBorder="1" applyAlignment="1">
      <alignment horizontal="center" vertical="center" wrapText="1"/>
    </xf>
    <xf numFmtId="49" fontId="15" fillId="4" borderId="2" xfId="55" applyNumberFormat="1" applyFont="1" applyFill="1" applyBorder="1" applyAlignment="1">
      <alignment horizontal="left" vertical="center" wrapText="1"/>
    </xf>
    <xf numFmtId="176" fontId="14" fillId="4" borderId="2" xfId="55"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49" fontId="14" fillId="4" borderId="2" xfId="55" applyNumberFormat="1" applyFont="1" applyFill="1" applyBorder="1" applyAlignment="1">
      <alignment horizontal="left"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49" fontId="6" fillId="0" borderId="2" xfId="55" applyNumberFormat="1" applyFont="1" applyFill="1" applyBorder="1" applyAlignment="1">
      <alignment horizontal="left" vertical="center" wrapText="1"/>
    </xf>
    <xf numFmtId="49" fontId="7" fillId="4" borderId="2" xfId="55"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176" fontId="7" fillId="0" borderId="0"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176" fontId="8" fillId="5" borderId="2"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7" fillId="0" borderId="2" xfId="31" applyNumberFormat="1" applyFont="1" applyFill="1" applyBorder="1" applyAlignment="1">
      <alignment horizontal="center" vertical="center" wrapText="1"/>
    </xf>
    <xf numFmtId="0" fontId="7" fillId="6" borderId="2" xfId="41" applyFont="1" applyFill="1" applyBorder="1" applyAlignment="1">
      <alignment horizontal="left" vertical="center" wrapText="1"/>
    </xf>
    <xf numFmtId="49" fontId="3" fillId="0" borderId="2" xfId="42" applyNumberFormat="1" applyFont="1" applyFill="1" applyBorder="1" applyAlignment="1">
      <alignment horizontal="center" vertical="center" wrapText="1"/>
    </xf>
    <xf numFmtId="0" fontId="3" fillId="0" borderId="2" xfId="33" applyFont="1" applyFill="1" applyBorder="1" applyAlignment="1">
      <alignment horizontal="left" vertical="center" wrapText="1"/>
    </xf>
    <xf numFmtId="0" fontId="3" fillId="0" borderId="2" xfId="33" applyFont="1" applyFill="1" applyBorder="1" applyAlignment="1">
      <alignment horizontal="center" vertical="center" wrapText="1"/>
    </xf>
    <xf numFmtId="0" fontId="3" fillId="0" borderId="2" xfId="61" applyFont="1" applyFill="1" applyBorder="1" applyAlignment="1">
      <alignment horizontal="center" vertical="center" wrapText="1"/>
    </xf>
    <xf numFmtId="0" fontId="3" fillId="0" borderId="2" xfId="60" applyFont="1" applyFill="1" applyBorder="1" applyAlignment="1">
      <alignment horizontal="left" vertical="center" wrapText="1"/>
    </xf>
    <xf numFmtId="0" fontId="3" fillId="0" borderId="2" xfId="60" applyFont="1" applyFill="1" applyBorder="1" applyAlignment="1">
      <alignment horizontal="center" vertical="center" wrapText="1"/>
    </xf>
    <xf numFmtId="178" fontId="3" fillId="0" borderId="2" xfId="60" applyNumberFormat="1" applyFont="1" applyFill="1" applyBorder="1" applyAlignment="1">
      <alignment horizontal="center" vertical="center" wrapText="1"/>
    </xf>
    <xf numFmtId="0" fontId="3" fillId="0" borderId="2" xfId="54" applyFont="1" applyFill="1" applyBorder="1" applyAlignment="1">
      <alignment horizontal="center" vertical="center" wrapText="1"/>
    </xf>
    <xf numFmtId="0" fontId="3" fillId="0" borderId="2" xfId="25" applyFont="1" applyFill="1" applyBorder="1" applyAlignment="1">
      <alignment horizontal="center" vertical="center" wrapText="1"/>
    </xf>
    <xf numFmtId="49" fontId="3" fillId="0" borderId="2" xfId="55" applyNumberFormat="1" applyFont="1" applyFill="1" applyBorder="1" applyAlignment="1">
      <alignment horizontal="center" vertical="center" wrapText="1"/>
    </xf>
    <xf numFmtId="0" fontId="3" fillId="0" borderId="0" xfId="61" applyFont="1" applyAlignment="1">
      <alignment horizontal="center" vertical="center" wrapText="1"/>
    </xf>
    <xf numFmtId="0" fontId="13" fillId="0" borderId="2" xfId="31" applyNumberFormat="1" applyFont="1" applyFill="1" applyBorder="1" applyAlignment="1">
      <alignment horizontal="center" vertical="center" wrapText="1"/>
    </xf>
    <xf numFmtId="0" fontId="3" fillId="0" borderId="2" xfId="31" applyFont="1" applyFill="1" applyBorder="1" applyAlignment="1">
      <alignment horizontal="left" vertical="center" wrapText="1"/>
    </xf>
    <xf numFmtId="0" fontId="7" fillId="0" borderId="8" xfId="31" applyNumberFormat="1" applyFont="1" applyFill="1" applyBorder="1" applyAlignment="1">
      <alignment horizontal="center" vertical="center" wrapText="1"/>
    </xf>
    <xf numFmtId="0" fontId="7" fillId="0" borderId="8" xfId="31" applyNumberFormat="1" applyFont="1" applyFill="1" applyBorder="1" applyAlignment="1">
      <alignment horizontal="left" vertical="center" wrapText="1"/>
    </xf>
    <xf numFmtId="176" fontId="7" fillId="0" borderId="8" xfId="31" applyNumberFormat="1" applyFont="1" applyFill="1" applyBorder="1" applyAlignment="1">
      <alignment horizontal="center" vertical="center" wrapText="1"/>
    </xf>
    <xf numFmtId="0" fontId="7" fillId="0" borderId="2" xfId="31" applyNumberFormat="1" applyFont="1" applyFill="1" applyBorder="1" applyAlignment="1">
      <alignment horizontal="left" vertical="center" wrapText="1"/>
    </xf>
    <xf numFmtId="176" fontId="7" fillId="0" borderId="2" xfId="31" applyNumberFormat="1" applyFont="1" applyFill="1" applyBorder="1" applyAlignment="1">
      <alignment horizontal="center" vertical="center" wrapText="1"/>
    </xf>
    <xf numFmtId="0" fontId="3" fillId="6" borderId="2" xfId="41" applyFont="1" applyFill="1" applyBorder="1" applyAlignment="1">
      <alignment horizontal="lef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_汇总_13" xfId="25"/>
    <cellStyle name="计算" xfId="26" builtinId="22"/>
    <cellStyle name="检查单元格" xfId="27" builtinId="23"/>
    <cellStyle name="20% - 强调文字颜色 6" xfId="28" builtinId="50"/>
    <cellStyle name="强调文字颜色 2" xfId="29" builtinId="33"/>
    <cellStyle name="链接单元格" xfId="30" builtinId="24"/>
    <cellStyle name="常规_Sheet2" xfId="31"/>
    <cellStyle name="汇总" xfId="32" builtinId="25"/>
    <cellStyle name="常规 10 2 2 2 2 2 2" xfId="33"/>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产值预测表" xfId="41"/>
    <cellStyle name="常规_前期 2" xfId="42"/>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续建_新开工 (12)" xfId="54"/>
    <cellStyle name="常规_前期" xfId="55"/>
    <cellStyle name="常规 24" xfId="56"/>
    <cellStyle name="常规 10 4" xfId="57"/>
    <cellStyle name="常规_Sheet1" xfId="58"/>
    <cellStyle name="样式 1" xfId="59"/>
    <cellStyle name="常规 10 2 2 2 2 2" xfId="60"/>
    <cellStyle name="常规 2" xfId="6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295275</xdr:colOff>
      <xdr:row>0</xdr:row>
      <xdr:rowOff>0</xdr:rowOff>
    </xdr:from>
    <xdr:to>
      <xdr:col>1</xdr:col>
      <xdr:colOff>87630</xdr:colOff>
      <xdr:row>0</xdr:row>
      <xdr:rowOff>170180</xdr:rowOff>
    </xdr:to>
    <xdr:sp>
      <xdr:nvSpPr>
        <xdr:cNvPr id="2"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0"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1"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2"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3"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4"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5"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6"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7"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8"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29"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0"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1"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2"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3"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4"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5"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6"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7"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8"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39"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0"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1"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2"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3"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4"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5"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6"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7"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8"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49"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0"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1"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2"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3"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4"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5"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6"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7"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8"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59"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0"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1"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2"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3"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4"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5"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6"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7"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8"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69"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0"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1"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2"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3"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4"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5"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6"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7"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8"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79"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0"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1"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2"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6"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7"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8"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9"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0"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1"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2"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3"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4"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5"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6"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7"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8"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59"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0"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1"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2"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3"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4"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5"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6"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7"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8"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69"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0"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1"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2"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3"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4"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5"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6"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7"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8"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79"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0"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1"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2"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3"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4"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5"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6"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7"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8"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89"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0"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1"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2"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3"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4"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5"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6"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7"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8"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99"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0"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1"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2"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3"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4"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5"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6"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7"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8"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09"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0"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1"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2"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3"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4"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5"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6"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7"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8"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19"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0"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1"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2"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3"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4"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5"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6"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7"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8"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29"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0"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1"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2"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3"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4"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5"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6"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7"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8"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39"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0"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1"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2"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3"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4"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5"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6"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7"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8"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49"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0"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1"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2"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3"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4"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5"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6"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7"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8"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59"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0"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1"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2"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3"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4"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5"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6"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7"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8"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69"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0"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1"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2"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3"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4"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5"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6"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7"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8"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79"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0"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1"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2"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3"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4"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5"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6"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7"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8"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89"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0"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1"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2"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3"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4"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5"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6"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7"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8"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599"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0"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1"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2"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3"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4"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5"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6"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7"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8"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09"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0"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1"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2"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3"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4"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5"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6"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7"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8"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19"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0"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1"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2"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3"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4"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5"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6"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7"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8"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29"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0"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1"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2"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3"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4"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5"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6"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7"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8"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39"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0" name="Text Box 7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1"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2"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3"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4"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5"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6"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7"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8"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49"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0"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1"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2"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3"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4"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5"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6"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7"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8"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59"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0"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1"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2"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3"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4"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5"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6"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7"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8"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69"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0"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1"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2"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3"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4"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5"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6"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7"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8"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79"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0"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1"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2"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3"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4"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5"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6"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7"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8"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89"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0"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1"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2"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3"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4"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5"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6"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7"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8"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699"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0"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1"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2"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3"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4"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5"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6"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7"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8"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09"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0"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1"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2"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3"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4"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5"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6"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7"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8"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19"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0"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1"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2"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3"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4"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5"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6"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7"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8"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29"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0"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1"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2"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3"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4"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5"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6"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7"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8"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39"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0"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1"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2"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3"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4"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5"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6"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7"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8"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49"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0"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1"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2"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3"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4"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5"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6"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7"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8"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59"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0"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1"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2"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3"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4"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5"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6"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7"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8"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69"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0"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1"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2"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3"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4"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5"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6"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7"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8"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79"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0"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1"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2"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3"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4"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5"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6"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7"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8"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89"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0"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1"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2"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3"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4"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5"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6"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7"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8"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799"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0"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1"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2"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3"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4"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5"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6"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7"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8"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09"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0"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1"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2"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3"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4"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5"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6"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7"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8"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19"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0"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1"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2"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3"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4"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5"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6"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7"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8"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29"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0"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1"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2"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3"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4"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5"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6"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7"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8"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39"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0"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1"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2"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3"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4"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5"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6"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7"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8"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49"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0"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1"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2"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3"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4"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5"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6"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7"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8"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59"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0"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1"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2"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3"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4"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5"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6"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7"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8"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69"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0"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1"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2"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3"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4"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5"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6"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7"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8"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79"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0"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1"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2"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3"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4"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5"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6"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7"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8"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89"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0"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1"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2"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3"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4"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5"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6"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7"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8"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899"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0"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1"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2"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3"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4"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5"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6"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7"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8"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09"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0"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1"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2"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3"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4"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5"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6"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7"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8"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19"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0"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1"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2"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3"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4"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5"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6"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7"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8"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29"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0"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1"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2"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3"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4"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5"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6"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7"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8"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39"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0"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1"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2"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3"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4"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5"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6"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7"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8"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49"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0"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1"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2"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3"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4"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5"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6"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7"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8"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59"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0"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1"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2"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3"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4"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5"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6"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7"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8"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69"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0"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1"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2"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3"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4"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5"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6"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7"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8"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79"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0"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1"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2"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3"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4"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5"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6"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7"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8"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89"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0"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1"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2"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3"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4"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5"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6"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7"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8"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999"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0"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1"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2"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3"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4"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5"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6"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7"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8"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09"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0"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1"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2"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3"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4"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5"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6"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7"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8"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19"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0"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1"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2"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3"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4"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5"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6"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7"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8"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29"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0"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1"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2"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3"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4"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5"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6"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7"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8"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39"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0"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1"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2"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3"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4"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5"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6"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7"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8"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49"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0"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1"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2"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3"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4"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5"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6"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7"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8"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59"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0"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1"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2"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3"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4"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5"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6"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7"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8"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69"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0"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1"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2"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3"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4"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5"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6"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7"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8"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79"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0"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1"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2"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3"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4"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5"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6"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7"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8"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89"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0"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1"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2"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3"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4"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5"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6"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7"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8"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099"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0"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1"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2"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3"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4"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5"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6"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7"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8"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09"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0"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1"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2"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3"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4"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5"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6"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7"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8"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19"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0"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1"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2"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3"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4"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5"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6"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7"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8"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29"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0"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1"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2"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3"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4"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5"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6"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7"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8"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39"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0"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1"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2"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3"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4"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5"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6"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7"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8"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49"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0"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1"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2"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3"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4"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5"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6"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7"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8"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59"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0"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1"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2"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3"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4"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5"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6"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7"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8"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69"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0"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1"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2"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3"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4"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5"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6"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7"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8"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79"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0"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1"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2"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3"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4"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5"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6"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7"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8"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89"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0"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1"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2"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3"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4"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5"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6"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7"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8"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199"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0"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1"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2"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3"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4"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5"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6"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7"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8"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09"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0"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1"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2"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3"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4"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5"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6"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7"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8"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19"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0"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1"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2"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3"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4"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5"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6"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7"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8"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29"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0"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1"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2"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3"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4"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5"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6"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7"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8"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39"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0"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1"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2"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3"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4"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5"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6"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7"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8"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49"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0"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1"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2"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3"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4"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5"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6"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7"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8"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59"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0"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1"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2"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3"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4"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5"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6"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7"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8"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69"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0"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1"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2"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3"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4"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5"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6"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7"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8"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79"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0"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1"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2"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3"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4"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5"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6"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7"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8"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89"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0"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1"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2"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3"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4"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5"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6"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7"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8"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299"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0"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1"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2"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3"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4"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5"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6"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7"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8"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09"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0"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1"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2"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3"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4"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5"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6"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7"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8"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19"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0"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1"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2"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3"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4"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5"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6"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7"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8"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29"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0"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1"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2"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3"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4"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5"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6"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7"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8"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39"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0"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1"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2"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3"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4"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5"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6"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7"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8"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49"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0"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1"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2"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3"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4"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5"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6"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7"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8"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59"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0"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1"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2"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3"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4"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5"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6"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7"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8"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69"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0"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1"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2"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3"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4"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5"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6"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7"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8"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79"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0"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1"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2"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3"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4"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5"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6"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7"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8"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89"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0"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1"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2"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3"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4"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5"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6"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7"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8"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399"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0"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1"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2"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3"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4"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5"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6"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7"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8"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09"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0"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1"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2"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3"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4"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5"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6"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7"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8"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19"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0"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1"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2"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3"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4"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5"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6"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7"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8"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29"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0"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1"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2"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3"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4"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5"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6"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7"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8"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39"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0"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1"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2"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3"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4"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5"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6"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7"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8"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49"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0"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1"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2"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3"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4"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5"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6"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7"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8"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59"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0"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1"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2"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3"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4"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5"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6"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7"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8"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69"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0"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1"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2"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3"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4"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5"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6"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7"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8"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79"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0"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1"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2"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3"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4"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5"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6"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7"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8"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89"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0"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1"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2"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3"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4"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5"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6"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7"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8"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499"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0"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1"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2"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3"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4"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5"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6"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7"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8"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09"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0"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1"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2"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3"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4"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5"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6"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7"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8"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19"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0"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1"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2"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3"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4"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5"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6"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7"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8"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29"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0"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1"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2"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3"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4"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5"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6"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7"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8"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39"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0"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1"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2"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3"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4"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5"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6"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7"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8"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49"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0"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1"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2"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3"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4"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5"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6"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7"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8"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59"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0"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1"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2"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3"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4"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5"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6"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7"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8"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69"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0"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1"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2"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3"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4"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5"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6"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7"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8"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79"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0"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1"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2"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3"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4"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5"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6"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7"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8"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89"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0"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1"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2"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3"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4"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5"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6"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7"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8"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599"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0"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1"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2"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3"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4"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5"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6"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7"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8"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09"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0"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1"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2"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3"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4"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5"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6"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7"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8"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19"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0"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1"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2"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3"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4"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5"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6"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7"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8"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29"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0"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1"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2"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3"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4"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5"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6"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7"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8"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39"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0"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1"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2"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3"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4"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5"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6"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7"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8"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49"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0"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1"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2"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3"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4"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5"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6"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7"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8"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59"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0"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1"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2"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3"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4"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5"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6"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7"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8"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69"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0"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1"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2"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3"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4"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5"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6"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7"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8"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79"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0"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1"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2"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3"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4"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5"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6"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7"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8"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89"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0"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1"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2"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3"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4"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5"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6"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7"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8"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699"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0"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1"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2"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3"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4"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5"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6"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7"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8"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09"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0"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1"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2"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3"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4"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5"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6"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7"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8"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19"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0"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1"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2"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3"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4"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5"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6"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7"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8"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29"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0"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1"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2"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3"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4"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5"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6"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7"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8"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39"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0"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1"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2"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3"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4"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5"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6"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7"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8"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49"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0"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1"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2"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3"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4"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5"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6"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7"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8"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59"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0"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1"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2"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3"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4"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5"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6"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7"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8"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69"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0"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1"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2"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3"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4"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5"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6"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7"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8"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79"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0"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1"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2"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3"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4"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5"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6"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7"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8"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89"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0"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1"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2"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3"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4"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5"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6"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7"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8"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799"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0"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1"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2"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3"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4"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5"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6"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7"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8"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09"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0"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1"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2"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3"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4"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5"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6"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7"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8"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19"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0"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1"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2"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3"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4"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5"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6"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7"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8"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29"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0"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1"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2"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3"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4"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5"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6"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7"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8"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39"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0"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1"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2"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3"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4"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5"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6"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7"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8"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49"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0"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1"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2"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3"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4"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5"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6"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7"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8"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59"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0"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1"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2"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3"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4"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5"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6"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7"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8"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69"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0"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1"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2"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3"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4"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5"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6"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7"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8"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79"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0"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1"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2"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3"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4"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5"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6"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7"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8"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89"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0"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1"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2"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3"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4"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5"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6"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7"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8"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899"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0"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1"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2"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3"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4"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5"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6"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7"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8"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09"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0"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1"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2"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3"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4"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5"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6"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7"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8"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19"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0"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1"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2"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3"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4"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5"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6"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7"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8"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29"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0"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1"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2"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3"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4"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5"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6"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7"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8"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39"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0"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1"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2"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3"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4"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5"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6"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7"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8"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49"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0"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1"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2"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3"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4"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5"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6"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7"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8"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59"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0"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1"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2"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3"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4"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5"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6"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7"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8"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69"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0"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1"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2"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3"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4"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5"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6"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7"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8"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79"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0"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1"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2"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3"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4"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5"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6"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7"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8"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89"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0"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1"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2"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3"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4"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5"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6"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7"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8"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1999"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0"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1"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2"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3"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4"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5"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6"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7"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8"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09"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0"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1"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2"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3"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4"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5"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6"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7"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8"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19"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0"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1"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2"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3"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4"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5"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6"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7"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8"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29"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0"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1"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2"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3"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4"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5"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6"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7"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8"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39"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0"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1"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2"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3"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4"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5"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6"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7"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8"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49"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0"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1"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2"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3"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4"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5"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6"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7"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8"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59"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0"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1"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2"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3"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4"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5"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6"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7"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8"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69"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0"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1"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2"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3"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4"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5"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6"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7"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8"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79"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0"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1"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2"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3"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4"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5"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6"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7"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8"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89"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0"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1"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2"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3"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4"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5"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6"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7"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8"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099"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0"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1"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2"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3"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4"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5"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6"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7"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8"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09"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0"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1"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2"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3"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4"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5"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6"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7"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8"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19"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0"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1"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2"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3"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4"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5"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6"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7"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8"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29"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0"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1"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2"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3"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4"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5"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6"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7"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8"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39"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0"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1"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2"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3"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4"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5"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6"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7"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8"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49"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0"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1"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2"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3"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4"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5"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6"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7"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8"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59"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0"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1"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2"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3"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4"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5"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6"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7"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8"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69"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0"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1"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2"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3"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4"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5"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6"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7"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8"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79"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0"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1"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2"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3"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4"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5"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6"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7"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8"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89"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0"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1"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2"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3"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4"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5"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6"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7"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8"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199"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0"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1"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2"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3"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4"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5"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6"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7"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8"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09"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0"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1"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2"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3"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4"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5"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6"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7"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8"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19"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0"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1"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2"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3"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4"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5"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6"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7"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8"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29"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0"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1"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2"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3"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4"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5"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6"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7"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8"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39"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0"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1"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2"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3"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4"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5"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6"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7"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8"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49"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0"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1"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2"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3"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4"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5"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6"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7"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8"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59"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0"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1"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2"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3"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4"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5"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6"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7"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8"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69"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0"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1"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2"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3"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4"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5"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6"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7"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8"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79"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0"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1"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2"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3"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4"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5"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6"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7"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8"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89"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0"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1"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2"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3"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4"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5"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6"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7"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8"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299"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0"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1"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2"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3"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4"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5"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6"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7"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8"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09"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0"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1"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2"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3"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4"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5"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6"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7"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8"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19"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0"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1"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2"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3"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4"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5"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6"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7"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8"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29"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0"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1"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2"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3"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4"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5"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6"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7"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8"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39"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0"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1"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2"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3"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4"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5"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6"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7"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8"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49"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0"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1"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2"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3"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4"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5"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6"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7"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8"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59"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0"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1"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2"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3"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4"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5"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6"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7"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8"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69"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0"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1"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2"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3"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4"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5"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6"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7"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8"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79"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0"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1"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2"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3"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4"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5"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6"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7"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8"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89"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0"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1"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2"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3"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4"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5"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6"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7"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8"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399"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0"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1"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2"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3"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4"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5"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6"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7"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8"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09"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0"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1"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2"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3"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4"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5"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6"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7"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8"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19"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0"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1"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2"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3"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4"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5"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6"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7"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8"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29"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0"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1"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2"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3"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4"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5"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6"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7"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8"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39"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0"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1"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2"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3"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4"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5"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6"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7"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8"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49"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0"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1"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2"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3"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4"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5"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6"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7"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8"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59"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0"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1"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2"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3"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4"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5"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6"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7"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8"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69"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0"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1"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2"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3"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4"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5"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6"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7"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8"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79"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0"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1"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2"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3"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4"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5"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6"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7"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8"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89"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0"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1"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2"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3"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4"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5"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6"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7"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8"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499"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0"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1"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2"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3"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4"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5"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6"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7"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8"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09"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0"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1"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2"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3"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4"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5"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6"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7"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8"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19"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0"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1"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2"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3"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4"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5"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6"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7"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8"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29"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0"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1"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2"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3"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4"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5"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6"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7"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8"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39"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0"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1"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2"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3"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4"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5"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6"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7"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8"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49"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0"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1"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2"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3"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4"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5"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6"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7"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8"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59"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0"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1"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2"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3"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4"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5"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6"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7"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8"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69"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0"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1"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2"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3"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4"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5"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6"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7"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8"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79"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0"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1"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2"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3"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4"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5"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6"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7"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8"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89"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0"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1"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2"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3"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4"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5"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6"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7"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8"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599"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0"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1"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2"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3"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4"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5"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6"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7"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8"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09"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0"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1"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2"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3"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4"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5"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6"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7"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8"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19"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0"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1"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2"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3"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4"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5"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6"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7"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8"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29"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0"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1"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2"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3"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4"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5"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6"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7"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8"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39"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0"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1"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2"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3"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4"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5"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6"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7"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8"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49"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0"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1"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2"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3"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4"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5"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6"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7"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8"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59"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0"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1"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2"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3"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4"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5"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6"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7"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8"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69"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0"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1"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2"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3"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4"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5"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6"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7"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8"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79"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0"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1"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2"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3"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4"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5"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6"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7"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8"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89"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0"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1"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2"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3"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4"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5"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6"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7"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8"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699"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0"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1"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2"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3"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4"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5"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6"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7"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8"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09"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0"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1"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2"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3"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4"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5"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6"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7"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8"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19"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0"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1"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2"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3"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4"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5"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6"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7"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8"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29"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0"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1"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2"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3"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4"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5"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6"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7"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8"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39"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0"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1"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2"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3"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4"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5"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6"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7"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8"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49"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0"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1"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2"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3"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4"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5"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6"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7"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8"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59"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0"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1"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2"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3"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4"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5"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6"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7"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8"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69"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0"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1"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2"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3"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4"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5"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6"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7"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8"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79"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0"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1"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2"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3"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4"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5"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6"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7"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8"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89"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0"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1"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2"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3"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4"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5"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6"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7"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8"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799"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0"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1"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2"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3"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4"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5"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6"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7"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8"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09"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0"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1"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2"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3"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4"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5"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6"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7"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8"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19"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0"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1"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2"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3"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4"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5"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6"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7"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8"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29"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0"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1"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2"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3"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4"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5"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6"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7"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8"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39"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0"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1"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2"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3"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4"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5"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6"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7"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8"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49"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0"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1"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2"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3"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4"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5"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6"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7"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8"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59"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0"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1"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2"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3"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4"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5"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6"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7"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8"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69"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0"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1"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2"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3"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4"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5"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6"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7"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8"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79"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0"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1"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2"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3"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4"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5"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6"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7"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8"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89"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0"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1"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2"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3"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4"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5"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6"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7"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8"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899"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0"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1"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2"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3"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4"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5"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6"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7"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8"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09"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0"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1"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2"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3"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4"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5"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6"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7"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8"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19"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0"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1"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2"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3"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4"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5"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6"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7"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8"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29"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0"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1"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2"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3"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4"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5"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6"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7"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8"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39"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0"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1"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2"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3"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4"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5"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6"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7"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8"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49"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0"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1"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2"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3"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4"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5"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6"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7"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8"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59"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0"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1"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2"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3"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4"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5"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6"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7"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8"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69"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0"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1"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2"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3"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4"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5"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6"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7"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8"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79"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0"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1"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2"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3"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4"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5"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6"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7"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8"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89"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0"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1"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2"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3"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4"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5"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6"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7"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8"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2999"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0"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1"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2"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3"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4"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5"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6"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7"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8"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09"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0"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1"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2"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3"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4"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5"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6"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7"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8"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19"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0"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1"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2"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3"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4"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5"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6"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7"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8"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29"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0"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1"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2"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3"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4"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5"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6"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7"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8"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39"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0"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1"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2"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3"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4"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5"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6"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7"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8"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49"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0"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1"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2"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3"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4"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5"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6"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7"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8"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59"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0"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1"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2"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3"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4"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5"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6"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7"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8"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69"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0"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1"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2"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3"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4"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5"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6"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7"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8"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79"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0"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1"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2"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3"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4"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5"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6"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7"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8"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89"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0"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1"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2"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3"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4"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5"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6"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7"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8"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099"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0"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1"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2"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3"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4"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5"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6"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7"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8"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09"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0"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1"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2"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3"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4"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5"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6"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7"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8"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19"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0"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1"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2"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3"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4"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5"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6"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7"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8"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29"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0"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1"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2"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3"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4"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5"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6"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7"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8"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39"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0"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1"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2"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3"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4"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5"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6"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7"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8"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49"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0"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1"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2"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3"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4"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5"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6"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7"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8"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59"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0"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1"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2"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3"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4"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5"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6"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7"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8"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69"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0"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1"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2"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3"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4"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5"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6"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7"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8"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79"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0"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1"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2"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3" name="Text Box 7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4" name="Text Box 7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5" name="Text Box 7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6" name="Text Box 7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7" name="Text Box 7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8" name="Text Box 7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89" name="Text Box 7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0" name="Text Box 7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1" name="Text Box 7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192" name="Text Box 7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3" name="Text Box 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4" name="Text Box 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5" name="Text Box 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6" name="Text Box 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7" name="Text Box 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8" name="Text Box 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199" name="Text Box 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0" name="Text Box 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1" name="Text Box 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2" name="Text Box 1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3" name="Text Box 1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4" name="Text Box 1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5" name="Text Box 1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6" name="Text Box 1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7" name="Text Box 1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8" name="Text Box 1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09" name="Text Box 1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0" name="Text Box 1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1" name="Text Box 1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2" name="Text Box 2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3" name="Text Box 2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4" name="Text Box 2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5" name="Text Box 2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6" name="Text Box 2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7" name="Text Box 2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8" name="Text Box 2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19" name="Text Box 2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0" name="Text Box 2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1" name="Text Box 2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2" name="Text Box 3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3" name="Text Box 3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4" name="Text Box 3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5" name="Text Box 3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6" name="Text Box 3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7" name="Text Box 3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8" name="Text Box 3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29" name="Text Box 3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0" name="Text Box 3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1" name="Text Box 3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2" name="Text Box 4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3" name="Text Box 4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4" name="Text Box 4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5" name="Text Box 4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6" name="Text Box 4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7" name="Text Box 4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8" name="Text Box 4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39" name="Text Box 4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0" name="Text Box 4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1" name="Text Box 4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2" name="Text Box 5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3" name="Text Box 5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4" name="Text Box 5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5" name="Text Box 5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6" name="Text Box 5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7" name="Text Box 5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8" name="Text Box 5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49" name="Text Box 5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0" name="Text Box 5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1" name="Text Box 5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2" name="Text Box 6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3" name="Text Box 6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4" name="Text Box 6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5" name="Text Box 6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6" name="Text Box 6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7" name="Text Box 6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8" name="Text Box 6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59" name="Text Box 6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0" name="Text Box 6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1" name="Text Box 6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2" name="Text Box 7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3" name="Text Box 7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4" name="Text Box 7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5" name="Text Box 7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6" name="Text Box 7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7" name="Text Box 7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8" name="Text Box 7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69" name="Text Box 7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0" name="Text Box 7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1" name="Text Box 7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2" name="Text Box 8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3" name="Text Box 8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4" name="Text Box 8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5" name="Text Box 8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6" name="Text Box 8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7" name="Text Box 8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8" name="Text Box 8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79" name="Text Box 8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0" name="Text Box 8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1" name="Text Box 8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2" name="Text Box 9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3" name="Text Box 9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4" name="Text Box 9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5" name="Text Box 9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6" name="Text Box 9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7" name="Text Box 9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8" name="Text Box 9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89" name="Text Box 9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0" name="Text Box 9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1" name="Text Box 9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2" name="Text Box 10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3" name="Text Box 10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4" name="Text Box 10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5" name="Text Box 10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6" name="Text Box 10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7" name="Text Box 10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8" name="Text Box 10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299" name="Text Box 10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0" name="Text Box 10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1" name="Text Box 10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2" name="Text Box 11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3" name="Text Box 11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4" name="Text Box 11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5" name="Text Box 11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6" name="Text Box 11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7" name="Text Box 11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8" name="Text Box 11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09" name="Text Box 11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10" name="Text Box 11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11" name="Text Box 11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12" name="Text Box 12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3" name="Text Box 1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4" name="Text Box 1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5" name="Text Box 1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6" name="Text Box 1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7" name="Text Box 1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8" name="Text Box 1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19" name="Text Box 1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0" name="Text Box 1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1" name="Text Box 1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2" name="Text Box 1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3" name="Text Box 1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4" name="Text Box 1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5" name="Text Box 1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6" name="Text Box 1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7" name="Text Box 1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8" name="Text Box 1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29" name="Text Box 1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0" name="Text Box 1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1" name="Text Box 1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2" name="Text Box 1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3" name="Text Box 1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4" name="Text Box 1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5" name="Text Box 1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6" name="Text Box 1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7" name="Text Box 1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8" name="Text Box 1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39" name="Text Box 1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0" name="Text Box 1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1" name="Text Box 1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2" name="Text Box 1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3" name="Text Box 1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4" name="Text Box 1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5" name="Text Box 1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6" name="Text Box 1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7" name="Text Box 1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8" name="Text Box 1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49" name="Text Box 1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50" name="Text Box 1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51" name="Text Box 1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352" name="Text Box 1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3" name="Text Box 88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4" name="Text Box 88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5" name="Text Box 88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6" name="Text Box 88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7" name="Text Box 88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8" name="Text Box 88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59" name="Text Box 88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0" name="Text Box 88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1" name="Text Box 88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2" name="Text Box 89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3" name="Text Box 89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4" name="Text Box 89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5" name="Text Box 89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6" name="Text Box 89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7" name="Text Box 89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8" name="Text Box 89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69" name="Text Box 89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0" name="Text Box 89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1" name="Text Box 89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2" name="Text Box 90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3" name="Text Box 90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4" name="Text Box 90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5" name="Text Box 90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6" name="Text Box 90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7" name="Text Box 90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8" name="Text Box 90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79" name="Text Box 90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0" name="Text Box 90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1" name="Text Box 90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2" name="Text Box 91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3" name="Text Box 91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4" name="Text Box 91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5" name="Text Box 91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6" name="Text Box 91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7" name="Text Box 91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8" name="Text Box 91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89" name="Text Box 91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0" name="Text Box 91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1" name="Text Box 91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2" name="Text Box 92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3" name="Text Box 92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4" name="Text Box 92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5" name="Text Box 92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6" name="Text Box 92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7" name="Text Box 92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8" name="Text Box 92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399" name="Text Box 92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0" name="Text Box 92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1" name="Text Box 92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2" name="Text Box 93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3" name="Text Box 93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4" name="Text Box 93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5" name="Text Box 93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6" name="Text Box 93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7" name="Text Box 93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8" name="Text Box 93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09" name="Text Box 93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0" name="Text Box 93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1" name="Text Box 93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2" name="Text Box 94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3" name="Text Box 94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4" name="Text Box 94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5" name="Text Box 94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6" name="Text Box 94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7" name="Text Box 94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8" name="Text Box 94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19" name="Text Box 94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0" name="Text Box 94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1" name="Text Box 949"/>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2" name="Text Box 950"/>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3" name="Text Box 951"/>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4" name="Text Box 952"/>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5" name="Text Box 953"/>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6" name="Text Box 954"/>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7" name="Text Box 955"/>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8" name="Text Box 956"/>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29" name="Text Box 957"/>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30" name="Text Box 958"/>
        <xdr:cNvSpPr txBox="1"/>
      </xdr:nvSpPr>
      <xdr:spPr>
        <a:xfrm>
          <a:off x="295275" y="0"/>
          <a:ext cx="435610" cy="20002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200025</xdr:rowOff>
    </xdr:to>
    <xdr:sp>
      <xdr:nvSpPr>
        <xdr:cNvPr id="3431" name="Text Box 959"/>
        <xdr:cNvSpPr txBox="1"/>
      </xdr:nvSpPr>
      <xdr:spPr>
        <a:xfrm>
          <a:off x="295275" y="0"/>
          <a:ext cx="435610" cy="200025"/>
        </a:xfrm>
        <a:prstGeom prst="rect">
          <a:avLst/>
        </a:prstGeom>
        <a:noFill/>
        <a:ln w="9525">
          <a:noFill/>
        </a:ln>
      </xdr:spPr>
    </xdr:sp>
    <xdr:clientData/>
  </xdr:twoCellAnchor>
  <xdr:twoCellAnchor editAs="oneCell">
    <xdr:from>
      <xdr:col>0</xdr:col>
      <xdr:colOff>304800</xdr:colOff>
      <xdr:row>0</xdr:row>
      <xdr:rowOff>0</xdr:rowOff>
    </xdr:from>
    <xdr:to>
      <xdr:col>1</xdr:col>
      <xdr:colOff>97155</xdr:colOff>
      <xdr:row>0</xdr:row>
      <xdr:rowOff>8255</xdr:rowOff>
    </xdr:to>
    <xdr:sp>
      <xdr:nvSpPr>
        <xdr:cNvPr id="3432" name="Text Box 960"/>
        <xdr:cNvSpPr txBox="1"/>
      </xdr:nvSpPr>
      <xdr:spPr>
        <a:xfrm>
          <a:off x="304800" y="0"/>
          <a:ext cx="435610" cy="8255"/>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3" name="Text Box 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4" name="Text Box 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5" name="Text Box 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6" name="Text Box 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7" name="Text Box 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8" name="Text Box 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39" name="Text Box 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0" name="Text Box 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1" name="Text Box 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2" name="Text Box 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3" name="Text Box 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4" name="Text Box 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5" name="Text Box 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6" name="Text Box 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7" name="Text Box 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8" name="Text Box 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49" name="Text Box 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0" name="Text Box 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1" name="Text Box 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2" name="Text Box 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3" name="Text Box 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4" name="Text Box 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5" name="Text Box 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6" name="Text Box 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7" name="Text Box 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8" name="Text Box 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59" name="Text Box 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0" name="Text Box 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1" name="Text Box 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2" name="Text Box 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3" name="Text Box 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4" name="Text Box 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5" name="Text Box 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6" name="Text Box 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7" name="Text Box 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8" name="Text Box 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69" name="Text Box 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0" name="Text Box 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1" name="Text Box 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2" name="Text Box 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3" name="Text Box 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4" name="Text Box 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5" name="Text Box 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6" name="Text Box 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7" name="Text Box 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8" name="Text Box 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79" name="Text Box 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0" name="Text Box 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1" name="Text Box 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2" name="Text Box 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3" name="Text Box 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4" name="Text Box 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5" name="Text Box 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6" name="Text Box 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7" name="Text Box 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8" name="Text Box 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89" name="Text Box 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0" name="Text Box 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1" name="Text Box 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2" name="Text Box 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3" name="Text Box 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4" name="Text Box 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5" name="Text Box 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6" name="Text Box 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7" name="Text Box 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8" name="Text Box 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499" name="Text Box 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0" name="Text Box 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1" name="Text Box 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2" name="Text Box 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3" name="Text Box 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4" name="Text Box 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5" name="Text Box 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6" name="Text Box 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7" name="Text Box 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8" name="Text Box 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09" name="Text Box 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0" name="Text Box 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1" name="Text Box 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2" name="Text Box 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3" name="Text Box 1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4" name="Text Box 1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5" name="Text Box 1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6" name="Text Box 1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7" name="Text Box 1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8" name="Text Box 1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19" name="Text Box 1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0" name="Text Box 1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1" name="Text Box 1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2" name="Text Box 1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3" name="Text Box 1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4" name="Text Box 1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5" name="Text Box 1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6" name="Text Box 1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7" name="Text Box 1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8" name="Text Box 1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29" name="Text Box 1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0" name="Text Box 1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1" name="Text Box 1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2" name="Text Box 1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3" name="Text Box 18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4" name="Text Box 18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5" name="Text Box 18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6" name="Text Box 18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7" name="Text Box 18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8" name="Text Box 18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39" name="Text Box 18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0" name="Text Box 18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1" name="Text Box 18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2" name="Text Box 19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3" name="Text Box 19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4" name="Text Box 19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5" name="Text Box 19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6" name="Text Box 19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7" name="Text Box 19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8" name="Text Box 19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49" name="Text Box 19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0" name="Text Box 19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1" name="Text Box 19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2" name="Text Box 20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3" name="Text Box 2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4" name="Text Box 2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5" name="Text Box 2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6" name="Text Box 2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7" name="Text Box 2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8" name="Text Box 2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59" name="Text Box 2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0" name="Text Box 2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1" name="Text Box 2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2" name="Text Box 2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3" name="Text Box 2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4" name="Text Box 2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5" name="Text Box 2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6" name="Text Box 2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7" name="Text Box 2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8" name="Text Box 2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69" name="Text Box 2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0" name="Text Box 2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1" name="Text Box 2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2" name="Text Box 2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3" name="Text Box 2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4" name="Text Box 2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5" name="Text Box 2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6" name="Text Box 2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7" name="Text Box 2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8" name="Text Box 2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79" name="Text Box 2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0" name="Text Box 2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1" name="Text Box 2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2" name="Text Box 2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3" name="Text Box 2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4" name="Text Box 2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5" name="Text Box 2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6" name="Text Box 2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7" name="Text Box 2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8" name="Text Box 2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89" name="Text Box 2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0" name="Text Box 2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1" name="Text Box 2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2" name="Text Box 2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3" name="Text Box 2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4" name="Text Box 2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5" name="Text Box 2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6" name="Text Box 2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7" name="Text Box 2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8" name="Text Box 2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599" name="Text Box 2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0" name="Text Box 2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1" name="Text Box 2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2" name="Text Box 2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3" name="Text Box 2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4" name="Text Box 2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5" name="Text Box 2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6" name="Text Box 2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7" name="Text Box 2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8" name="Text Box 2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09" name="Text Box 2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0" name="Text Box 2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1" name="Text Box 2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2" name="Text Box 2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3" name="Text Box 2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4" name="Text Box 2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5" name="Text Box 2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6" name="Text Box 2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7" name="Text Box 2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8" name="Text Box 2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19" name="Text Box 2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0" name="Text Box 2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1" name="Text Box 2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2" name="Text Box 2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3" name="Text Box 2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4" name="Text Box 2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5" name="Text Box 2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6" name="Text Box 2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7" name="Text Box 2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8" name="Text Box 2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29" name="Text Box 2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0" name="Text Box 2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1" name="Text Box 2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2" name="Text Box 2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3" name="Text Box 28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4" name="Text Box 28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5" name="Text Box 28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6" name="Text Box 28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7" name="Text Box 28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8" name="Text Box 28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39" name="Text Box 28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0" name="Text Box 28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1" name="Text Box 28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2" name="Text Box 29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3" name="Text Box 29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4" name="Text Box 29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5" name="Text Box 29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6" name="Text Box 29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7" name="Text Box 29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8" name="Text Box 29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49" name="Text Box 29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0" name="Text Box 29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1" name="Text Box 29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2" name="Text Box 30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3" name="Text Box 3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4" name="Text Box 3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5" name="Text Box 3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6" name="Text Box 3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7" name="Text Box 3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8" name="Text Box 3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59" name="Text Box 3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0" name="Text Box 3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1" name="Text Box 3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2" name="Text Box 3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3" name="Text Box 3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4" name="Text Box 3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5" name="Text Box 3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6" name="Text Box 3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7" name="Text Box 3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8" name="Text Box 3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69" name="Text Box 3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0" name="Text Box 3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1" name="Text Box 3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2" name="Text Box 3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3" name="Text Box 4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4" name="Text Box 4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5" name="Text Box 4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6" name="Text Box 4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7" name="Text Box 4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8" name="Text Box 4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79" name="Text Box 4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0" name="Text Box 4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1" name="Text Box 4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2" name="Text Box 4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3" name="Text Box 4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4" name="Text Box 4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5" name="Text Box 4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6" name="Text Box 4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7" name="Text Box 4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8" name="Text Box 4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89" name="Text Box 4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0" name="Text Box 4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1" name="Text Box 41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2" name="Text Box 42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3" name="Text Box 42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4" name="Text Box 42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5" name="Text Box 42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6" name="Text Box 42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7" name="Text Box 42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8" name="Text Box 42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699" name="Text Box 42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0" name="Text Box 42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1" name="Text Box 42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2" name="Text Box 43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3" name="Text Box 43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4" name="Text Box 43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5" name="Text Box 43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6" name="Text Box 43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7" name="Text Box 43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8" name="Text Box 43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09" name="Text Box 43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0" name="Text Box 43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1" name="Text Box 43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2" name="Text Box 44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3" name="Text Box 4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4" name="Text Box 4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5" name="Text Box 4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6" name="Text Box 4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7" name="Text Box 4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8" name="Text Box 4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19" name="Text Box 4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0" name="Text Box 4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1" name="Text Box 4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2" name="Text Box 4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3" name="Text Box 4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4" name="Text Box 4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5" name="Text Box 4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6" name="Text Box 4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7" name="Text Box 4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8" name="Text Box 4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29" name="Text Box 4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0" name="Text Box 4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1" name="Text Box 4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2" name="Text Box 4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3" name="Text Box 4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4" name="Text Box 4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5" name="Text Box 4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6" name="Text Box 4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7" name="Text Box 4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8" name="Text Box 4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39" name="Text Box 4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0" name="Text Box 4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1" name="Text Box 4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2" name="Text Box 4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3" name="Text Box 4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4" name="Text Box 4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5" name="Text Box 4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6" name="Text Box 4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7" name="Text Box 4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8" name="Text Box 4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49" name="Text Box 4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0" name="Text Box 4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1" name="Text Box 4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2" name="Text Box 4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3" name="Text Box 64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4" name="Text Box 64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5" name="Text Box 64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6" name="Text Box 64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7" name="Text Box 64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8" name="Text Box 64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59" name="Text Box 64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0" name="Text Box 64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1" name="Text Box 64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2" name="Text Box 65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3" name="Text Box 65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4" name="Text Box 65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5" name="Text Box 65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6" name="Text Box 65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7" name="Text Box 65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8" name="Text Box 65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69" name="Text Box 65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0" name="Text Box 65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1" name="Text Box 65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2" name="Text Box 66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3" name="Text Box 66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4" name="Text Box 66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5" name="Text Box 66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6" name="Text Box 66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7" name="Text Box 66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8" name="Text Box 66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79" name="Text Box 66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0" name="Text Box 66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1" name="Text Box 66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2" name="Text Box 67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3" name="Text Box 67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4" name="Text Box 67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5" name="Text Box 67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6" name="Text Box 67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7" name="Text Box 67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8" name="Text Box 67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89" name="Text Box 67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0" name="Text Box 67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1" name="Text Box 67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2" name="Text Box 68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3" name="Text Box 68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4" name="Text Box 68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5" name="Text Box 68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6" name="Text Box 68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7" name="Text Box 68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8" name="Text Box 68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799" name="Text Box 68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0" name="Text Box 68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1" name="Text Box 68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2" name="Text Box 69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3" name="Text Box 69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4" name="Text Box 69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5" name="Text Box 69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6" name="Text Box 69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7" name="Text Box 69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8" name="Text Box 69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09" name="Text Box 69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0" name="Text Box 69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1" name="Text Box 69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2" name="Text Box 70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3" name="Text Box 70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4" name="Text Box 70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5" name="Text Box 70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6" name="Text Box 70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7" name="Text Box 70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8" name="Text Box 70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19" name="Text Box 70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0" name="Text Box 70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1" name="Text Box 709"/>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2" name="Text Box 710"/>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3" name="Text Box 711"/>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4" name="Text Box 712"/>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5" name="Text Box 713"/>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6" name="Text Box 714"/>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7" name="Text Box 715"/>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8" name="Text Box 716"/>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29" name="Text Box 717"/>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219710</xdr:rowOff>
    </xdr:to>
    <xdr:sp>
      <xdr:nvSpPr>
        <xdr:cNvPr id="3830" name="Text Box 718"/>
        <xdr:cNvSpPr txBox="1"/>
      </xdr:nvSpPr>
      <xdr:spPr>
        <a:xfrm>
          <a:off x="295275" y="0"/>
          <a:ext cx="435610" cy="21971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1"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2"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3"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4"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5"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6"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7"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8"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39"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0"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1"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2"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3"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4"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5"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6"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7"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8"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49"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0"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1"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2"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3"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4"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5"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6"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7"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8"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59"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0"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1"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2"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3"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4"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5"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6"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7"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8"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69"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0"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1"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2"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3"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4"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5"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6"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7"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8"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79"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0"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1"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2"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3"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4"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5"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6"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7"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8"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89"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0"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1"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2"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3"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4"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5"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6"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7"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8"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899"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0"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1"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2"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3"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4"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5"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6"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7"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8"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09"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0" name="Text Box 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1" name="Text Box 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2" name="Text Box 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3" name="Text Box 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4" name="Text Box 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5" name="Text Box 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6" name="Text Box 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7" name="Text Box 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8" name="Text Box 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19" name="Text Box 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0" name="Text Box 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1" name="Text Box 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2" name="Text Box 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3" name="Text Box 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4" name="Text Box 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5" name="Text Box 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6" name="Text Box 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7" name="Text Box 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8" name="Text Box 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29" name="Text Box 1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0" name="Text Box 1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1" name="Text Box 1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2" name="Text Box 1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3" name="Text Box 1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4" name="Text Box 1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5" name="Text Box 1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6" name="Text Box 1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7" name="Text Box 1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8" name="Text Box 1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39" name="Text Box 1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0" name="Text Box 1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1" name="Text Box 1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2" name="Text Box 1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3" name="Text Box 1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4" name="Text Box 1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5" name="Text Box 1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6" name="Text Box 1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7" name="Text Box 1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8" name="Text Box 1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49" name="Text Box 1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0" name="Text Box 1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1" name="Text Box 1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2" name="Text Box 1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3" name="Text Box 1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4" name="Text Box 1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5" name="Text Box 1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6" name="Text Box 1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7" name="Text Box 1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8" name="Text Box 1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59" name="Text Box 1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0" name="Text Box 1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1" name="Text Box 1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2" name="Text Box 1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3" name="Text Box 1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4" name="Text Box 1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5" name="Text Box 1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6" name="Text Box 1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7" name="Text Box 1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8" name="Text Box 1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69" name="Text Box 1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0" name="Text Box 1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1" name="Text Box 1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2" name="Text Box 1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3" name="Text Box 1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4" name="Text Box 1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5" name="Text Box 1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6" name="Text Box 1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7" name="Text Box 1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8" name="Text Box 1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79" name="Text Box 1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0" name="Text Box 1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1" name="Text Box 1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2" name="Text Box 1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3" name="Text Box 1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4" name="Text Box 1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5" name="Text Box 1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6" name="Text Box 1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7" name="Text Box 1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8" name="Text Box 1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89" name="Text Box 1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0" name="Text Box 8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1" name="Text Box 8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2" name="Text Box 8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3" name="Text Box 8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4" name="Text Box 8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5" name="Text Box 8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6" name="Text Box 8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7" name="Text Box 8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8" name="Text Box 8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3999" name="Text Box 8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0" name="Text Box 8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1" name="Text Box 8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2" name="Text Box 8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3" name="Text Box 8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4" name="Text Box 8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5" name="Text Box 8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6" name="Text Box 8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7" name="Text Box 8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8" name="Text Box 8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09" name="Text Box 9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0" name="Text Box 9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1" name="Text Box 9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2" name="Text Box 9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3" name="Text Box 9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4" name="Text Box 9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5" name="Text Box 9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6" name="Text Box 9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7" name="Text Box 9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8" name="Text Box 9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19" name="Text Box 9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0" name="Text Box 9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1" name="Text Box 9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2" name="Text Box 9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3" name="Text Box 9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4" name="Text Box 9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5" name="Text Box 9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6" name="Text Box 9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7" name="Text Box 9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8" name="Text Box 9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29" name="Text Box 9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0" name="Text Box 9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1" name="Text Box 9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2" name="Text Box 9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3" name="Text Box 9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4" name="Text Box 9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5" name="Text Box 9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6" name="Text Box 9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7" name="Text Box 9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8" name="Text Box 9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39" name="Text Box 9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0" name="Text Box 9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1" name="Text Box 9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2" name="Text Box 9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3" name="Text Box 9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4" name="Text Box 9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5" name="Text Box 9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6" name="Text Box 9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7" name="Text Box 9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8" name="Text Box 9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49" name="Text Box 9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0" name="Text Box 9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1" name="Text Box 9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2" name="Text Box 9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3" name="Text Box 9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4" name="Text Box 9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5" name="Text Box 9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6" name="Text Box 9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7" name="Text Box 9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8" name="Text Box 9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59" name="Text Box 9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0" name="Text Box 9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1" name="Text Box 9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2" name="Text Box 9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3" name="Text Box 9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4" name="Text Box 9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5" name="Text Box 9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6" name="Text Box 9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7" name="Text Box 9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8" name="Text Box 9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69" name="Text Box 9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0" name="Text Box 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1" name="Text Box 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2" name="Text Box 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3" name="Text Box 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4" name="Text Box 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5" name="Text Box 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6" name="Text Box 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7" name="Text Box 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8" name="Text Box 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79" name="Text Box 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0" name="Text Box 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1" name="Text Box 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2" name="Text Box 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3" name="Text Box 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4" name="Text Box 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5" name="Text Box 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6" name="Text Box 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7" name="Text Box 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8" name="Text Box 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89" name="Text Box 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0" name="Text Box 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1" name="Text Box 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2" name="Text Box 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3" name="Text Box 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4" name="Text Box 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5" name="Text Box 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6" name="Text Box 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7" name="Text Box 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8" name="Text Box 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099" name="Text Box 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0" name="Text Box 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1" name="Text Box 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2" name="Text Box 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3" name="Text Box 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4" name="Text Box 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5" name="Text Box 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6" name="Text Box 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7" name="Text Box 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8" name="Text Box 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09" name="Text Box 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0" name="Text Box 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1" name="Text Box 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2" name="Text Box 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3" name="Text Box 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4" name="Text Box 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5" name="Text Box 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6" name="Text Box 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7" name="Text Box 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8" name="Text Box 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19" name="Text Box 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0" name="Text Box 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1" name="Text Box 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2" name="Text Box 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3" name="Text Box 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4" name="Text Box 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5" name="Text Box 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6" name="Text Box 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7" name="Text Box 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8" name="Text Box 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29" name="Text Box 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0" name="Text Box 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1" name="Text Box 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2" name="Text Box 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3" name="Text Box 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4" name="Text Box 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5" name="Text Box 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6" name="Text Box 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7" name="Text Box 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8" name="Text Box 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39" name="Text Box 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0" name="Text Box 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1" name="Text Box 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2" name="Text Box 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3" name="Text Box 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4" name="Text Box 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5" name="Text Box 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6" name="Text Box 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7" name="Text Box 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8" name="Text Box 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49" name="Text Box 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0" name="Text Box 1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1" name="Text Box 1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2" name="Text Box 1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3" name="Text Box 1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4" name="Text Box 1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5" name="Text Box 1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6" name="Text Box 1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7" name="Text Box 1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8" name="Text Box 1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59" name="Text Box 1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0" name="Text Box 1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1" name="Text Box 1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2" name="Text Box 1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3" name="Text Box 1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4" name="Text Box 1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5" name="Text Box 1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6" name="Text Box 1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7" name="Text Box 1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8" name="Text Box 1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69" name="Text Box 1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0" name="Text Box 1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1" name="Text Box 1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2" name="Text Box 1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3" name="Text Box 1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4" name="Text Box 1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5" name="Text Box 1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6" name="Text Box 1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7" name="Text Box 1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8" name="Text Box 1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79" name="Text Box 1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0" name="Text Box 1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1" name="Text Box 1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2" name="Text Box 1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3" name="Text Box 1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4" name="Text Box 1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5" name="Text Box 1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6" name="Text Box 1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7" name="Text Box 1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8" name="Text Box 1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89" name="Text Box 2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0" name="Text Box 2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1" name="Text Box 2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2" name="Text Box 2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3" name="Text Box 2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4" name="Text Box 2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5" name="Text Box 2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6" name="Text Box 2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7" name="Text Box 2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8" name="Text Box 2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199" name="Text Box 2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0" name="Text Box 2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1" name="Text Box 2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2" name="Text Box 2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3" name="Text Box 2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4" name="Text Box 2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5" name="Text Box 2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6" name="Text Box 2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7" name="Text Box 2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8" name="Text Box 2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09" name="Text Box 2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0" name="Text Box 2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1" name="Text Box 2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2" name="Text Box 2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3" name="Text Box 2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4" name="Text Box 2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5" name="Text Box 2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6" name="Text Box 2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7" name="Text Box 2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8" name="Text Box 2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19" name="Text Box 2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0" name="Text Box 2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1" name="Text Box 2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2" name="Text Box 2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3" name="Text Box 2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4" name="Text Box 2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5" name="Text Box 2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6" name="Text Box 2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7" name="Text Box 2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8" name="Text Box 2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29" name="Text Box 2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0" name="Text Box 2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1" name="Text Box 2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2" name="Text Box 2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3" name="Text Box 2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4" name="Text Box 2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5" name="Text Box 2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6" name="Text Box 2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7" name="Text Box 2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8" name="Text Box 2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39" name="Text Box 2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0" name="Text Box 2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1" name="Text Box 2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2" name="Text Box 2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3" name="Text Box 2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4" name="Text Box 2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5" name="Text Box 2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6" name="Text Box 2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7" name="Text Box 2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8" name="Text Box 2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49" name="Text Box 2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0" name="Text Box 2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1" name="Text Box 2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2" name="Text Box 2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3" name="Text Box 2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4" name="Text Box 2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5" name="Text Box 2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6" name="Text Box 2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7" name="Text Box 2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8" name="Text Box 2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59" name="Text Box 2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0" name="Text Box 2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1" name="Text Box 2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2" name="Text Box 2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3" name="Text Box 2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4" name="Text Box 2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5" name="Text Box 2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6" name="Text Box 2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7" name="Text Box 2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8" name="Text Box 2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69" name="Text Box 2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0" name="Text Box 2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1" name="Text Box 2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2" name="Text Box 2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3" name="Text Box 2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4" name="Text Box 2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5" name="Text Box 2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6" name="Text Box 2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7" name="Text Box 2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8" name="Text Box 2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79" name="Text Box 2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0" name="Text Box 2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1" name="Text Box 2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2" name="Text Box 2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3" name="Text Box 2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4" name="Text Box 2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5" name="Text Box 2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6" name="Text Box 2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7" name="Text Box 2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8" name="Text Box 2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89" name="Text Box 3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0" name="Text Box 3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1" name="Text Box 3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2" name="Text Box 3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3" name="Text Box 3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4" name="Text Box 3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5" name="Text Box 3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6" name="Text Box 3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7" name="Text Box 3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8" name="Text Box 3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299" name="Text Box 3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0" name="Text Box 3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1" name="Text Box 3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2" name="Text Box 3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3" name="Text Box 3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4" name="Text Box 3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5" name="Text Box 3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6" name="Text Box 3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7" name="Text Box 3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8" name="Text Box 3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09" name="Text Box 3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0" name="Text Box 4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1" name="Text Box 4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2" name="Text Box 4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3" name="Text Box 4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4" name="Text Box 4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5" name="Text Box 4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6" name="Text Box 4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7" name="Text Box 4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8" name="Text Box 40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19" name="Text Box 41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0" name="Text Box 41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1" name="Text Box 41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2" name="Text Box 41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3" name="Text Box 41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4" name="Text Box 41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5" name="Text Box 41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6" name="Text Box 41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7" name="Text Box 41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8" name="Text Box 41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29" name="Text Box 42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0" name="Text Box 42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1" name="Text Box 42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2" name="Text Box 42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3" name="Text Box 42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4" name="Text Box 42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5" name="Text Box 42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6" name="Text Box 42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7" name="Text Box 42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8" name="Text Box 42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39" name="Text Box 43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0" name="Text Box 43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1" name="Text Box 43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2" name="Text Box 43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3" name="Text Box 43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4" name="Text Box 43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5" name="Text Box 43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6" name="Text Box 43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7" name="Text Box 43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8" name="Text Box 43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49" name="Text Box 44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0" name="Text Box 4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1" name="Text Box 4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2" name="Text Box 4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3" name="Text Box 4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4" name="Text Box 4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5" name="Text Box 4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6" name="Text Box 4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7" name="Text Box 4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8" name="Text Box 4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59" name="Text Box 4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0" name="Text Box 4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1" name="Text Box 4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2" name="Text Box 4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3" name="Text Box 4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4" name="Text Box 4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5" name="Text Box 4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6" name="Text Box 4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7" name="Text Box 4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8" name="Text Box 4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69" name="Text Box 4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0" name="Text Box 4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1" name="Text Box 4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2" name="Text Box 4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3" name="Text Box 4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4" name="Text Box 4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5" name="Text Box 4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6" name="Text Box 4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7" name="Text Box 4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8" name="Text Box 4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79" name="Text Box 4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0" name="Text Box 4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1" name="Text Box 4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2" name="Text Box 4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3" name="Text Box 4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4" name="Text Box 4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5" name="Text Box 4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6" name="Text Box 4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7" name="Text Box 4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8" name="Text Box 4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89" name="Text Box 4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0" name="Text Box 64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1" name="Text Box 64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2" name="Text Box 64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3" name="Text Box 64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4" name="Text Box 64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5" name="Text Box 64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6" name="Text Box 64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7" name="Text Box 64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8" name="Text Box 64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399" name="Text Box 65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0" name="Text Box 65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1" name="Text Box 65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2" name="Text Box 65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3" name="Text Box 65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4" name="Text Box 65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5" name="Text Box 65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6" name="Text Box 65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7" name="Text Box 65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8" name="Text Box 65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09" name="Text Box 66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0" name="Text Box 66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1" name="Text Box 66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2" name="Text Box 66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3" name="Text Box 66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4" name="Text Box 66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5" name="Text Box 66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6" name="Text Box 66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7" name="Text Box 66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8" name="Text Box 66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19" name="Text Box 67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0" name="Text Box 67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1" name="Text Box 67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2" name="Text Box 67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3" name="Text Box 67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4" name="Text Box 67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5" name="Text Box 67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6" name="Text Box 67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7" name="Text Box 67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8" name="Text Box 67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29" name="Text Box 68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0" name="Text Box 68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1" name="Text Box 68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2" name="Text Box 68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3" name="Text Box 68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4" name="Text Box 68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5" name="Text Box 68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6" name="Text Box 68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7" name="Text Box 68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8" name="Text Box 68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39" name="Text Box 69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0" name="Text Box 69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1" name="Text Box 69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2" name="Text Box 69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3" name="Text Box 69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4" name="Text Box 69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5" name="Text Box 69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6" name="Text Box 69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7" name="Text Box 69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8" name="Text Box 699"/>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49" name="Text Box 700"/>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0" name="Text Box 701"/>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1" name="Text Box 702"/>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2" name="Text Box 703"/>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3" name="Text Box 704"/>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4" name="Text Box 705"/>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5" name="Text Box 706"/>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6" name="Text Box 707"/>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7" name="Text Box 708"/>
        <xdr:cNvSpPr txBox="1"/>
      </xdr:nvSpPr>
      <xdr:spPr>
        <a:xfrm>
          <a:off x="295275" y="0"/>
          <a:ext cx="435610" cy="170180"/>
        </a:xfrm>
        <a:prstGeom prst="rect">
          <a:avLst/>
        </a:prstGeom>
        <a:noFill/>
        <a:ln w="9525">
          <a:noFill/>
        </a:ln>
      </xdr:spPr>
    </xdr:sp>
    <xdr:clientData/>
  </xdr:twoCellAnchor>
  <xdr:twoCellAnchor editAs="oneCell">
    <xdr:from>
      <xdr:col>0</xdr:col>
      <xdr:colOff>295275</xdr:colOff>
      <xdr:row>0</xdr:row>
      <xdr:rowOff>0</xdr:rowOff>
    </xdr:from>
    <xdr:to>
      <xdr:col>1</xdr:col>
      <xdr:colOff>87630</xdr:colOff>
      <xdr:row>0</xdr:row>
      <xdr:rowOff>170180</xdr:rowOff>
    </xdr:to>
    <xdr:sp>
      <xdr:nvSpPr>
        <xdr:cNvPr id="4458" name="Text Box 709"/>
        <xdr:cNvSpPr txBox="1"/>
      </xdr:nvSpPr>
      <xdr:spPr>
        <a:xfrm>
          <a:off x="295275" y="0"/>
          <a:ext cx="435610" cy="170180"/>
        </a:xfrm>
        <a:prstGeom prst="rect">
          <a:avLst/>
        </a:prstGeom>
        <a:noFill/>
        <a:ln w="9525">
          <a:noFill/>
        </a:ln>
      </xdr:spPr>
    </xdr:sp>
    <xdr:clientData/>
  </xdr:twoCellAnchor>
  <xdr:twoCellAnchor editAs="oneCell">
    <xdr:from>
      <xdr:col>1</xdr:col>
      <xdr:colOff>0</xdr:colOff>
      <xdr:row>222</xdr:row>
      <xdr:rowOff>0</xdr:rowOff>
    </xdr:from>
    <xdr:to>
      <xdr:col>1</xdr:col>
      <xdr:colOff>19685</xdr:colOff>
      <xdr:row>222</xdr:row>
      <xdr:rowOff>371475</xdr:rowOff>
    </xdr:to>
    <xdr:pic>
      <xdr:nvPicPr>
        <xdr:cNvPr id="4459" name="图片 9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0" name="图片 98"/>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1" name="图片 9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2" name="图片 10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3" name="图片 10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4" name="图片 10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5" name="图片 10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6" name="图片 10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7" name="图片 105"/>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68" name="图片 106"/>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69" name="图片 107"/>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0" name="图片 10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1" name="图片 109"/>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2" name="图片 110"/>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3" name="图片 111"/>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4" name="图片 11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5" name="图片 113"/>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6" name="图片 11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7" name="图片 115"/>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78" name="图片 116"/>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79" name="图片 117"/>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0" name="图片 11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1" name="图片 11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2" name="图片 12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3" name="图片 12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4" name="图片 122"/>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5" name="图片 12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6" name="图片 12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7" name="图片 125"/>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88" name="图片 126"/>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89" name="图片 12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0" name="图片 128"/>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1" name="图片 12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2" name="图片 13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93" name="图片 13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4" name="图片 13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5" name="图片 13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96" name="图片 134"/>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7" name="图片 135"/>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498" name="图片 136"/>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499" name="图片 13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0" name="图片 13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1" name="图片 139"/>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2" name="图片 140"/>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3" name="图片 141"/>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4" name="图片 142"/>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5" name="图片 143"/>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6" name="图片 144"/>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7" name="图片 145"/>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08" name="图片 146"/>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09" name="图片 147"/>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0" name="图片 148"/>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1" name="图片 149"/>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2" name="图片 150"/>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3" name="图片 151"/>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4" name="图片 152"/>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5" name="图片 153"/>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6" name="图片 154"/>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7" name="图片 155"/>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228600</xdr:rowOff>
    </xdr:to>
    <xdr:pic>
      <xdr:nvPicPr>
        <xdr:cNvPr id="4518" name="图片 156"/>
        <xdr:cNvPicPr>
          <a:picLocks noChangeAspect="1"/>
        </xdr:cNvPicPr>
      </xdr:nvPicPr>
      <xdr:blipFill>
        <a:blip r:embed="rId2"/>
        <a:stretch>
          <a:fillRect/>
        </a:stretch>
      </xdr:blipFill>
      <xdr:spPr>
        <a:xfrm>
          <a:off x="643255" y="105013125"/>
          <a:ext cx="19685" cy="228600"/>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19" name="图片 157"/>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20" name="图片 158"/>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21" name="图片 159"/>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222</xdr:row>
      <xdr:rowOff>0</xdr:rowOff>
    </xdr:from>
    <xdr:to>
      <xdr:col>1</xdr:col>
      <xdr:colOff>19685</xdr:colOff>
      <xdr:row>222</xdr:row>
      <xdr:rowOff>371475</xdr:rowOff>
    </xdr:to>
    <xdr:pic>
      <xdr:nvPicPr>
        <xdr:cNvPr id="4522" name="图片 160"/>
        <xdr:cNvPicPr>
          <a:picLocks noChangeAspect="1"/>
        </xdr:cNvPicPr>
      </xdr:nvPicPr>
      <xdr:blipFill>
        <a:blip r:embed="rId1"/>
        <a:stretch>
          <a:fillRect/>
        </a:stretch>
      </xdr:blipFill>
      <xdr:spPr>
        <a:xfrm>
          <a:off x="643255" y="1050131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3" name="图片 161"/>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4" name="图片 162"/>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25" name="图片 163"/>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6" name="图片 164"/>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27" name="图片 165"/>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28" name="图片 166"/>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29" name="图片 167"/>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0" name="图片 168"/>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1" name="图片 169"/>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2" name="图片 170"/>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3" name="图片 171"/>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4" name="图片 172"/>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5" name="图片 173"/>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6" name="图片 174"/>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7" name="图片 175"/>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38" name="图片 176"/>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39" name="图片 177"/>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0" name="图片 178"/>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1" name="图片 179"/>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2" name="图片 180"/>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3" name="图片 181"/>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4" name="图片 182"/>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5" name="图片 183"/>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6" name="图片 184"/>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47" name="图片 185"/>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8" name="图片 186"/>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49" name="图片 187"/>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0" name="图片 188"/>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1" name="图片 189"/>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2" name="图片 190"/>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228600</xdr:rowOff>
    </xdr:to>
    <xdr:pic>
      <xdr:nvPicPr>
        <xdr:cNvPr id="4553" name="图片 191"/>
        <xdr:cNvPicPr>
          <a:picLocks noChangeAspect="1"/>
        </xdr:cNvPicPr>
      </xdr:nvPicPr>
      <xdr:blipFill>
        <a:blip r:embed="rId2"/>
        <a:stretch>
          <a:fillRect/>
        </a:stretch>
      </xdr:blipFill>
      <xdr:spPr>
        <a:xfrm>
          <a:off x="643255" y="105559225"/>
          <a:ext cx="19685" cy="228600"/>
        </a:xfrm>
        <a:prstGeom prst="rect">
          <a:avLst/>
        </a:prstGeom>
        <a:noFill/>
        <a:ln w="9525">
          <a:noFill/>
        </a:ln>
      </xdr:spPr>
    </xdr:pic>
    <xdr:clientData/>
  </xdr:twoCellAnchor>
  <xdr:twoCellAnchor editAs="oneCell">
    <xdr:from>
      <xdr:col>1</xdr:col>
      <xdr:colOff>0</xdr:colOff>
      <xdr:row>223</xdr:row>
      <xdr:rowOff>0</xdr:rowOff>
    </xdr:from>
    <xdr:to>
      <xdr:col>1</xdr:col>
      <xdr:colOff>19685</xdr:colOff>
      <xdr:row>223</xdr:row>
      <xdr:rowOff>371475</xdr:rowOff>
    </xdr:to>
    <xdr:pic>
      <xdr:nvPicPr>
        <xdr:cNvPr id="4554" name="图片 192"/>
        <xdr:cNvPicPr>
          <a:picLocks noChangeAspect="1"/>
        </xdr:cNvPicPr>
      </xdr:nvPicPr>
      <xdr:blipFill>
        <a:blip r:embed="rId1"/>
        <a:stretch>
          <a:fillRect/>
        </a:stretch>
      </xdr:blipFill>
      <xdr:spPr>
        <a:xfrm>
          <a:off x="643255" y="105559225"/>
          <a:ext cx="19685" cy="3714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5"/>
  <sheetViews>
    <sheetView tabSelected="1" topLeftCell="A199" workbookViewId="0">
      <selection activeCell="D216" sqref="D216"/>
    </sheetView>
  </sheetViews>
  <sheetFormatPr defaultColWidth="8.89166666666667" defaultRowHeight="13.5"/>
  <cols>
    <col min="1" max="1" width="8.44166666666667" style="1" customWidth="1"/>
    <col min="2" max="2" width="23.3833333333333" style="1" customWidth="1"/>
    <col min="3" max="3" width="9.225" style="1" customWidth="1"/>
    <col min="4" max="4" width="46.25" style="2" customWidth="1"/>
    <col min="5" max="5" width="8.33333333333333" style="1" customWidth="1"/>
    <col min="6" max="6" width="8.66666666666667" style="1" customWidth="1"/>
    <col min="7" max="7" width="10.6666666666667" style="1" customWidth="1"/>
    <col min="8" max="8" width="10.1333333333333" style="1" customWidth="1"/>
    <col min="9" max="9" width="11.3333333333333" style="1" customWidth="1"/>
  </cols>
  <sheetData>
    <row r="1" ht="21" spans="1:9">
      <c r="A1" s="3" t="s">
        <v>0</v>
      </c>
      <c r="B1" s="3"/>
      <c r="C1" s="3"/>
      <c r="D1" s="4"/>
      <c r="E1" s="3"/>
      <c r="F1" s="3"/>
      <c r="G1" s="5"/>
      <c r="H1" s="5"/>
      <c r="I1" s="5"/>
    </row>
    <row r="2" ht="38.25" spans="1:9">
      <c r="A2" s="6" t="s">
        <v>1</v>
      </c>
      <c r="B2" s="6" t="s">
        <v>2</v>
      </c>
      <c r="C2" s="6" t="s">
        <v>3</v>
      </c>
      <c r="D2" s="6" t="s">
        <v>4</v>
      </c>
      <c r="E2" s="6" t="s">
        <v>5</v>
      </c>
      <c r="F2" s="6" t="s">
        <v>6</v>
      </c>
      <c r="G2" s="7" t="s">
        <v>7</v>
      </c>
      <c r="H2" s="7" t="s">
        <v>8</v>
      </c>
      <c r="I2" s="7" t="s">
        <v>9</v>
      </c>
    </row>
    <row r="3" spans="1:9">
      <c r="A3" s="8"/>
      <c r="B3" s="9" t="s">
        <v>10</v>
      </c>
      <c r="C3" s="9">
        <f t="shared" ref="C3:I3" si="0">SUM(C6,C54,C75,C257,C362,C396,C436,C454,C462,C495,C498,C525,C535,C598,C605,C607,C621,C624,C659)</f>
        <v>439</v>
      </c>
      <c r="D3" s="10"/>
      <c r="E3" s="9"/>
      <c r="F3" s="9"/>
      <c r="G3" s="11">
        <f t="shared" si="0"/>
        <v>1151.2882</v>
      </c>
      <c r="H3" s="11">
        <f t="shared" si="0"/>
        <v>34.64</v>
      </c>
      <c r="I3" s="11">
        <f t="shared" si="0"/>
        <v>870.6759</v>
      </c>
    </row>
    <row r="4" spans="1:9">
      <c r="A4" s="8"/>
      <c r="B4" s="9" t="s">
        <v>11</v>
      </c>
      <c r="C4" s="9">
        <f t="shared" ref="C4:I4" si="1">SUM(C7,C55,C76,C258,C363,C397,C437,C463,C496,C536,C608,C625,C660)</f>
        <v>42</v>
      </c>
      <c r="D4" s="10"/>
      <c r="E4" s="9"/>
      <c r="F4" s="9"/>
      <c r="G4" s="11">
        <f t="shared" si="1"/>
        <v>114.91</v>
      </c>
      <c r="H4" s="11">
        <f t="shared" si="1"/>
        <v>34.59</v>
      </c>
      <c r="I4" s="11">
        <f t="shared" si="1"/>
        <v>80.32</v>
      </c>
    </row>
    <row r="5" spans="1:9">
      <c r="A5" s="8"/>
      <c r="B5" s="9" t="s">
        <v>12</v>
      </c>
      <c r="C5" s="9">
        <f t="shared" ref="C5:I5" si="2">SUM(C8,C56,C77,C259,C364,C398,C438,C455,C469,C499,C526,C537,C599,C609,C622,C626,C662)</f>
        <v>397</v>
      </c>
      <c r="D5" s="10"/>
      <c r="E5" s="9"/>
      <c r="F5" s="9"/>
      <c r="G5" s="11">
        <f t="shared" si="2"/>
        <v>1036.3782</v>
      </c>
      <c r="H5" s="11">
        <f t="shared" si="2"/>
        <v>0.05</v>
      </c>
      <c r="I5" s="11">
        <f t="shared" si="2"/>
        <v>790.3559</v>
      </c>
    </row>
    <row r="6" spans="1:9">
      <c r="A6" s="12" t="s">
        <v>13</v>
      </c>
      <c r="B6" s="13" t="s">
        <v>14</v>
      </c>
      <c r="C6" s="12">
        <f t="shared" ref="C6:I6" si="3">SUM(C7:C8)</f>
        <v>26</v>
      </c>
      <c r="D6" s="14"/>
      <c r="E6" s="15"/>
      <c r="F6" s="15"/>
      <c r="G6" s="16">
        <f t="shared" si="3"/>
        <v>263.01</v>
      </c>
      <c r="H6" s="16">
        <f t="shared" si="3"/>
        <v>0.3</v>
      </c>
      <c r="I6" s="34">
        <f t="shared" si="3"/>
        <v>26.9327</v>
      </c>
    </row>
    <row r="7" spans="1:9">
      <c r="A7" s="8"/>
      <c r="B7" s="8" t="s">
        <v>15</v>
      </c>
      <c r="C7" s="8">
        <f t="shared" ref="C7:I7" si="4">SUM(C44)</f>
        <v>1</v>
      </c>
      <c r="D7" s="17"/>
      <c r="E7" s="8"/>
      <c r="F7" s="8"/>
      <c r="G7" s="18">
        <f t="shared" si="4"/>
        <v>0.6</v>
      </c>
      <c r="H7" s="18">
        <f t="shared" si="4"/>
        <v>0.3</v>
      </c>
      <c r="I7" s="18">
        <f t="shared" si="4"/>
        <v>0.3</v>
      </c>
    </row>
    <row r="8" spans="1:9">
      <c r="A8" s="8"/>
      <c r="B8" s="8" t="s">
        <v>16</v>
      </c>
      <c r="C8" s="8">
        <f t="shared" ref="C8:I8" si="5">SUM(C11,C14,C18,C21,C25,C37,C41,C47)</f>
        <v>25</v>
      </c>
      <c r="D8" s="17"/>
      <c r="E8" s="8"/>
      <c r="F8" s="8"/>
      <c r="G8" s="18">
        <f t="shared" si="5"/>
        <v>262.41</v>
      </c>
      <c r="H8" s="18">
        <f t="shared" si="5"/>
        <v>0</v>
      </c>
      <c r="I8" s="18">
        <f t="shared" si="5"/>
        <v>26.6327</v>
      </c>
    </row>
    <row r="9" spans="1:9">
      <c r="A9" s="19" t="s">
        <v>17</v>
      </c>
      <c r="B9" s="19" t="s">
        <v>18</v>
      </c>
      <c r="C9" s="19">
        <v>0</v>
      </c>
      <c r="D9" s="20"/>
      <c r="E9" s="19"/>
      <c r="F9" s="19"/>
      <c r="G9" s="21"/>
      <c r="H9" s="21"/>
      <c r="I9" s="21"/>
    </row>
    <row r="10" spans="1:9">
      <c r="A10" s="19" t="s">
        <v>19</v>
      </c>
      <c r="B10" s="19" t="s">
        <v>20</v>
      </c>
      <c r="C10" s="19">
        <v>1</v>
      </c>
      <c r="D10" s="20"/>
      <c r="E10" s="19"/>
      <c r="F10" s="19"/>
      <c r="G10" s="21">
        <f t="shared" ref="G10:I10" si="6">G12</f>
        <v>14</v>
      </c>
      <c r="H10" s="21">
        <f t="shared" si="6"/>
        <v>0</v>
      </c>
      <c r="I10" s="21">
        <f t="shared" si="6"/>
        <v>1</v>
      </c>
    </row>
    <row r="11" spans="1:9">
      <c r="A11" s="8"/>
      <c r="B11" s="8" t="s">
        <v>21</v>
      </c>
      <c r="C11" s="8">
        <v>1</v>
      </c>
      <c r="D11" s="17"/>
      <c r="E11" s="8"/>
      <c r="F11" s="8"/>
      <c r="G11" s="18"/>
      <c r="H11" s="18"/>
      <c r="I11" s="18"/>
    </row>
    <row r="12" ht="27" customHeight="1" spans="1:9">
      <c r="A12" s="8">
        <v>1</v>
      </c>
      <c r="B12" s="22" t="s">
        <v>22</v>
      </c>
      <c r="C12" s="8" t="s">
        <v>23</v>
      </c>
      <c r="D12" s="17" t="s">
        <v>24</v>
      </c>
      <c r="E12" s="23" t="s">
        <v>25</v>
      </c>
      <c r="F12" s="23" t="s">
        <v>26</v>
      </c>
      <c r="G12" s="24">
        <v>14</v>
      </c>
      <c r="H12" s="24"/>
      <c r="I12" s="18">
        <v>1</v>
      </c>
    </row>
    <row r="13" spans="1:9">
      <c r="A13" s="19" t="s">
        <v>27</v>
      </c>
      <c r="B13" s="19" t="s">
        <v>28</v>
      </c>
      <c r="C13" s="19">
        <v>2</v>
      </c>
      <c r="D13" s="20"/>
      <c r="E13" s="19"/>
      <c r="F13" s="19"/>
      <c r="G13" s="21">
        <f t="shared" ref="G13:I13" si="7">SUM(G14)</f>
        <v>192.5</v>
      </c>
      <c r="H13" s="21">
        <f t="shared" si="7"/>
        <v>0</v>
      </c>
      <c r="I13" s="21">
        <f t="shared" si="7"/>
        <v>0.03</v>
      </c>
    </row>
    <row r="14" spans="1:9">
      <c r="A14" s="8"/>
      <c r="B14" s="8" t="s">
        <v>29</v>
      </c>
      <c r="C14" s="8">
        <v>2</v>
      </c>
      <c r="D14" s="17"/>
      <c r="E14" s="8"/>
      <c r="F14" s="8"/>
      <c r="G14" s="18">
        <f t="shared" ref="G14:I14" si="8">SUM(G15:G16)</f>
        <v>192.5</v>
      </c>
      <c r="H14" s="18">
        <f t="shared" si="8"/>
        <v>0</v>
      </c>
      <c r="I14" s="18">
        <f t="shared" si="8"/>
        <v>0.03</v>
      </c>
    </row>
    <row r="15" ht="27" customHeight="1" spans="1:9">
      <c r="A15" s="8">
        <v>1</v>
      </c>
      <c r="B15" s="22" t="s">
        <v>30</v>
      </c>
      <c r="C15" s="8" t="s">
        <v>23</v>
      </c>
      <c r="D15" s="25" t="s">
        <v>31</v>
      </c>
      <c r="E15" s="23" t="s">
        <v>32</v>
      </c>
      <c r="F15" s="23" t="s">
        <v>33</v>
      </c>
      <c r="G15" s="24">
        <v>131</v>
      </c>
      <c r="H15" s="24"/>
      <c r="I15" s="18">
        <v>0.02</v>
      </c>
    </row>
    <row r="16" ht="41" customHeight="1" spans="1:9">
      <c r="A16" s="8">
        <v>2</v>
      </c>
      <c r="B16" s="22" t="s">
        <v>34</v>
      </c>
      <c r="C16" s="8" t="s">
        <v>23</v>
      </c>
      <c r="D16" s="25" t="s">
        <v>35</v>
      </c>
      <c r="E16" s="23" t="s">
        <v>32</v>
      </c>
      <c r="F16" s="23" t="s">
        <v>33</v>
      </c>
      <c r="G16" s="24">
        <v>61.5</v>
      </c>
      <c r="H16" s="24"/>
      <c r="I16" s="18">
        <v>0.01</v>
      </c>
    </row>
    <row r="17" spans="1:9">
      <c r="A17" s="19" t="s">
        <v>36</v>
      </c>
      <c r="B17" s="19" t="s">
        <v>37</v>
      </c>
      <c r="C17" s="19">
        <v>1</v>
      </c>
      <c r="D17" s="20"/>
      <c r="E17" s="19"/>
      <c r="F17" s="19"/>
      <c r="G17" s="21">
        <f t="shared" ref="G17:I17" si="9">SUM(G18)</f>
        <v>14.52</v>
      </c>
      <c r="H17" s="21">
        <f t="shared" si="9"/>
        <v>0</v>
      </c>
      <c r="I17" s="21">
        <f t="shared" si="9"/>
        <v>0.01</v>
      </c>
    </row>
    <row r="18" spans="1:9">
      <c r="A18" s="8"/>
      <c r="B18" s="8" t="s">
        <v>21</v>
      </c>
      <c r="C18" s="8">
        <v>1</v>
      </c>
      <c r="D18" s="17"/>
      <c r="E18" s="8"/>
      <c r="F18" s="8"/>
      <c r="G18" s="18">
        <f t="shared" ref="G18:I18" si="10">SUM(G19)</f>
        <v>14.52</v>
      </c>
      <c r="H18" s="18">
        <f t="shared" si="10"/>
        <v>0</v>
      </c>
      <c r="I18" s="18">
        <f t="shared" si="10"/>
        <v>0.01</v>
      </c>
    </row>
    <row r="19" ht="29" customHeight="1" spans="1:9">
      <c r="A19" s="8">
        <v>1</v>
      </c>
      <c r="B19" s="22" t="s">
        <v>38</v>
      </c>
      <c r="C19" s="8" t="s">
        <v>23</v>
      </c>
      <c r="D19" s="25" t="s">
        <v>39</v>
      </c>
      <c r="E19" s="23" t="s">
        <v>32</v>
      </c>
      <c r="F19" s="23" t="s">
        <v>33</v>
      </c>
      <c r="G19" s="24">
        <v>14.52</v>
      </c>
      <c r="H19" s="24"/>
      <c r="I19" s="18">
        <v>0.01</v>
      </c>
    </row>
    <row r="20" spans="1:9">
      <c r="A20" s="19" t="s">
        <v>40</v>
      </c>
      <c r="B20" s="19" t="s">
        <v>41</v>
      </c>
      <c r="C20" s="19">
        <v>2</v>
      </c>
      <c r="D20" s="20"/>
      <c r="E20" s="19"/>
      <c r="F20" s="19"/>
      <c r="G20" s="21">
        <f t="shared" ref="G20:I20" si="11">G21</f>
        <v>27.81</v>
      </c>
      <c r="H20" s="21">
        <f t="shared" si="11"/>
        <v>0</v>
      </c>
      <c r="I20" s="21">
        <f t="shared" si="11"/>
        <v>5.9627</v>
      </c>
    </row>
    <row r="21" spans="1:9">
      <c r="A21" s="8"/>
      <c r="B21" s="8" t="s">
        <v>29</v>
      </c>
      <c r="C21" s="8">
        <v>2</v>
      </c>
      <c r="D21" s="17"/>
      <c r="E21" s="8"/>
      <c r="F21" s="8"/>
      <c r="G21" s="18">
        <f t="shared" ref="G21:I21" si="12">SUM(G22:G23)</f>
        <v>27.81</v>
      </c>
      <c r="H21" s="18">
        <f t="shared" si="12"/>
        <v>0</v>
      </c>
      <c r="I21" s="18">
        <f t="shared" si="12"/>
        <v>5.9627</v>
      </c>
    </row>
    <row r="22" ht="43" customHeight="1" spans="1:9">
      <c r="A22" s="8">
        <v>1</v>
      </c>
      <c r="B22" s="22" t="s">
        <v>42</v>
      </c>
      <c r="C22" s="8" t="s">
        <v>23</v>
      </c>
      <c r="D22" s="25" t="s">
        <v>43</v>
      </c>
      <c r="E22" s="23" t="s">
        <v>44</v>
      </c>
      <c r="F22" s="23" t="s">
        <v>45</v>
      </c>
      <c r="G22" s="24">
        <v>5.86</v>
      </c>
      <c r="H22" s="24"/>
      <c r="I22" s="18">
        <v>5.8627</v>
      </c>
    </row>
    <row r="23" ht="33" customHeight="1" spans="1:9">
      <c r="A23" s="8">
        <v>2</v>
      </c>
      <c r="B23" s="26" t="s">
        <v>46</v>
      </c>
      <c r="C23" s="8" t="s">
        <v>23</v>
      </c>
      <c r="D23" s="27" t="s">
        <v>47</v>
      </c>
      <c r="E23" s="28" t="s">
        <v>25</v>
      </c>
      <c r="F23" s="28" t="s">
        <v>48</v>
      </c>
      <c r="G23" s="29">
        <v>21.95</v>
      </c>
      <c r="H23" s="29"/>
      <c r="I23" s="18">
        <v>0.1</v>
      </c>
    </row>
    <row r="24" ht="17" customHeight="1" spans="1:9">
      <c r="A24" s="19" t="s">
        <v>49</v>
      </c>
      <c r="B24" s="19" t="s">
        <v>50</v>
      </c>
      <c r="C24" s="19">
        <v>10</v>
      </c>
      <c r="D24" s="20"/>
      <c r="E24" s="19"/>
      <c r="F24" s="19"/>
      <c r="G24" s="21">
        <f t="shared" ref="G24:I24" si="13">G25</f>
        <v>15.66</v>
      </c>
      <c r="H24" s="21">
        <f t="shared" si="13"/>
        <v>0</v>
      </c>
      <c r="I24" s="21">
        <f t="shared" si="13"/>
        <v>15.66</v>
      </c>
    </row>
    <row r="25" ht="18" customHeight="1" spans="1:9">
      <c r="A25" s="8"/>
      <c r="B25" s="8" t="s">
        <v>51</v>
      </c>
      <c r="C25" s="8">
        <v>10</v>
      </c>
      <c r="D25" s="17"/>
      <c r="E25" s="8"/>
      <c r="F25" s="8"/>
      <c r="G25" s="18">
        <f t="shared" ref="G25:I25" si="14">SUM(G26:G35)</f>
        <v>15.66</v>
      </c>
      <c r="H25" s="18">
        <f t="shared" si="14"/>
        <v>0</v>
      </c>
      <c r="I25" s="18">
        <f t="shared" si="14"/>
        <v>15.66</v>
      </c>
    </row>
    <row r="26" ht="24" spans="1:9">
      <c r="A26" s="8">
        <v>1</v>
      </c>
      <c r="B26" s="22" t="s">
        <v>52</v>
      </c>
      <c r="C26" s="8" t="s">
        <v>23</v>
      </c>
      <c r="D26" s="25" t="s">
        <v>53</v>
      </c>
      <c r="E26" s="23" t="s">
        <v>44</v>
      </c>
      <c r="F26" s="23" t="s">
        <v>54</v>
      </c>
      <c r="G26" s="24">
        <v>0.69</v>
      </c>
      <c r="H26" s="24"/>
      <c r="I26" s="24">
        <v>0.69</v>
      </c>
    </row>
    <row r="27" ht="24" spans="1:9">
      <c r="A27" s="8">
        <v>2</v>
      </c>
      <c r="B27" s="22" t="s">
        <v>55</v>
      </c>
      <c r="C27" s="8" t="s">
        <v>23</v>
      </c>
      <c r="D27" s="25" t="s">
        <v>56</v>
      </c>
      <c r="E27" s="8" t="s">
        <v>44</v>
      </c>
      <c r="F27" s="30" t="s">
        <v>57</v>
      </c>
      <c r="G27" s="24">
        <v>1.63</v>
      </c>
      <c r="H27" s="18"/>
      <c r="I27" s="24">
        <v>1.63</v>
      </c>
    </row>
    <row r="28" ht="24" spans="1:9">
      <c r="A28" s="8">
        <v>3</v>
      </c>
      <c r="B28" s="22" t="s">
        <v>58</v>
      </c>
      <c r="C28" s="8" t="s">
        <v>23</v>
      </c>
      <c r="D28" s="25" t="s">
        <v>59</v>
      </c>
      <c r="E28" s="8" t="s">
        <v>44</v>
      </c>
      <c r="F28" s="30" t="s">
        <v>60</v>
      </c>
      <c r="G28" s="24">
        <v>0.71</v>
      </c>
      <c r="H28" s="18"/>
      <c r="I28" s="24">
        <v>0.71</v>
      </c>
    </row>
    <row r="29" ht="29" customHeight="1" spans="1:9">
      <c r="A29" s="8">
        <v>4</v>
      </c>
      <c r="B29" s="22" t="s">
        <v>61</v>
      </c>
      <c r="C29" s="8" t="s">
        <v>23</v>
      </c>
      <c r="D29" s="25" t="s">
        <v>62</v>
      </c>
      <c r="E29" s="8" t="s">
        <v>44</v>
      </c>
      <c r="F29" s="30" t="s">
        <v>63</v>
      </c>
      <c r="G29" s="24">
        <v>1.4</v>
      </c>
      <c r="H29" s="18"/>
      <c r="I29" s="24">
        <v>1.4</v>
      </c>
    </row>
    <row r="30" ht="29" customHeight="1" spans="1:9">
      <c r="A30" s="8">
        <v>5</v>
      </c>
      <c r="B30" s="22" t="s">
        <v>64</v>
      </c>
      <c r="C30" s="8" t="s">
        <v>23</v>
      </c>
      <c r="D30" s="25" t="s">
        <v>65</v>
      </c>
      <c r="E30" s="8" t="s">
        <v>44</v>
      </c>
      <c r="F30" s="30" t="s">
        <v>57</v>
      </c>
      <c r="G30" s="24">
        <v>3.19</v>
      </c>
      <c r="H30" s="18"/>
      <c r="I30" s="24">
        <v>3.19</v>
      </c>
    </row>
    <row r="31" ht="29" customHeight="1" spans="1:9">
      <c r="A31" s="8">
        <v>6</v>
      </c>
      <c r="B31" s="22" t="s">
        <v>66</v>
      </c>
      <c r="C31" s="8" t="s">
        <v>23</v>
      </c>
      <c r="D31" s="25" t="s">
        <v>67</v>
      </c>
      <c r="E31" s="8" t="s">
        <v>44</v>
      </c>
      <c r="F31" s="30" t="s">
        <v>57</v>
      </c>
      <c r="G31" s="24">
        <v>2.8</v>
      </c>
      <c r="H31" s="18"/>
      <c r="I31" s="24">
        <v>2.8</v>
      </c>
    </row>
    <row r="32" ht="29" customHeight="1" spans="1:9">
      <c r="A32" s="8">
        <v>7</v>
      </c>
      <c r="B32" s="22" t="s">
        <v>68</v>
      </c>
      <c r="C32" s="8" t="s">
        <v>23</v>
      </c>
      <c r="D32" s="25" t="s">
        <v>69</v>
      </c>
      <c r="E32" s="8" t="s">
        <v>44</v>
      </c>
      <c r="F32" s="30" t="s">
        <v>60</v>
      </c>
      <c r="G32" s="24">
        <v>0.4</v>
      </c>
      <c r="H32" s="18"/>
      <c r="I32" s="24">
        <v>0.4</v>
      </c>
    </row>
    <row r="33" ht="29" customHeight="1" spans="1:9">
      <c r="A33" s="8">
        <v>8</v>
      </c>
      <c r="B33" s="22" t="s">
        <v>70</v>
      </c>
      <c r="C33" s="8" t="s">
        <v>23</v>
      </c>
      <c r="D33" s="25" t="s">
        <v>71</v>
      </c>
      <c r="E33" s="8" t="s">
        <v>44</v>
      </c>
      <c r="F33" s="30" t="s">
        <v>63</v>
      </c>
      <c r="G33" s="24">
        <v>2</v>
      </c>
      <c r="H33" s="18"/>
      <c r="I33" s="24">
        <v>2</v>
      </c>
    </row>
    <row r="34" ht="29" customHeight="1" spans="1:9">
      <c r="A34" s="8">
        <v>9</v>
      </c>
      <c r="B34" s="22" t="s">
        <v>72</v>
      </c>
      <c r="C34" s="8" t="s">
        <v>23</v>
      </c>
      <c r="D34" s="25" t="s">
        <v>69</v>
      </c>
      <c r="E34" s="8" t="s">
        <v>44</v>
      </c>
      <c r="F34" s="30" t="s">
        <v>63</v>
      </c>
      <c r="G34" s="24">
        <v>2</v>
      </c>
      <c r="H34" s="18"/>
      <c r="I34" s="24">
        <v>2</v>
      </c>
    </row>
    <row r="35" ht="29" customHeight="1" spans="1:9">
      <c r="A35" s="8">
        <v>10</v>
      </c>
      <c r="B35" s="22" t="s">
        <v>73</v>
      </c>
      <c r="C35" s="8" t="s">
        <v>23</v>
      </c>
      <c r="D35" s="25" t="s">
        <v>74</v>
      </c>
      <c r="E35" s="8" t="s">
        <v>44</v>
      </c>
      <c r="F35" s="30" t="s">
        <v>63</v>
      </c>
      <c r="G35" s="24">
        <v>0.84</v>
      </c>
      <c r="H35" s="18"/>
      <c r="I35" s="24">
        <v>0.84</v>
      </c>
    </row>
    <row r="36" ht="18" customHeight="1" spans="1:9">
      <c r="A36" s="19" t="s">
        <v>75</v>
      </c>
      <c r="B36" s="19" t="s">
        <v>76</v>
      </c>
      <c r="C36" s="19">
        <v>2</v>
      </c>
      <c r="D36" s="20"/>
      <c r="E36" s="19"/>
      <c r="F36" s="19"/>
      <c r="G36" s="21">
        <f t="shared" ref="G36:I36" si="15">SUM(G37)</f>
        <v>2.3</v>
      </c>
      <c r="H36" s="21">
        <f t="shared" si="15"/>
        <v>0</v>
      </c>
      <c r="I36" s="21">
        <f t="shared" si="15"/>
        <v>2.3</v>
      </c>
    </row>
    <row r="37" ht="18" customHeight="1" spans="1:9">
      <c r="A37" s="8"/>
      <c r="B37" s="8" t="s">
        <v>29</v>
      </c>
      <c r="C37" s="8">
        <v>2</v>
      </c>
      <c r="D37" s="17"/>
      <c r="E37" s="8"/>
      <c r="F37" s="8"/>
      <c r="G37" s="18">
        <f t="shared" ref="G37:I37" si="16">SUM(G38:G39)</f>
        <v>2.3</v>
      </c>
      <c r="H37" s="18">
        <f t="shared" si="16"/>
        <v>0</v>
      </c>
      <c r="I37" s="18">
        <f t="shared" si="16"/>
        <v>2.3</v>
      </c>
    </row>
    <row r="38" ht="39" customHeight="1" spans="1:9">
      <c r="A38" s="8">
        <v>1</v>
      </c>
      <c r="B38" s="22" t="s">
        <v>77</v>
      </c>
      <c r="C38" s="22" t="s">
        <v>78</v>
      </c>
      <c r="D38" s="31" t="s">
        <v>79</v>
      </c>
      <c r="E38" s="8" t="s">
        <v>44</v>
      </c>
      <c r="F38" s="22" t="s">
        <v>80</v>
      </c>
      <c r="G38" s="32">
        <v>0.3</v>
      </c>
      <c r="H38" s="32"/>
      <c r="I38" s="32">
        <v>0.3</v>
      </c>
    </row>
    <row r="39" ht="28" customHeight="1" spans="1:9">
      <c r="A39" s="8">
        <v>2</v>
      </c>
      <c r="B39" s="22" t="s">
        <v>81</v>
      </c>
      <c r="C39" s="8" t="s">
        <v>23</v>
      </c>
      <c r="D39" s="25" t="s">
        <v>82</v>
      </c>
      <c r="E39" s="8" t="s">
        <v>44</v>
      </c>
      <c r="F39" s="30" t="s">
        <v>80</v>
      </c>
      <c r="G39" s="24">
        <v>2</v>
      </c>
      <c r="H39" s="18"/>
      <c r="I39" s="24">
        <v>2</v>
      </c>
    </row>
    <row r="40" ht="18" customHeight="1" spans="1:9">
      <c r="A40" s="19" t="s">
        <v>83</v>
      </c>
      <c r="B40" s="19" t="s">
        <v>84</v>
      </c>
      <c r="C40" s="19">
        <v>1</v>
      </c>
      <c r="D40" s="20"/>
      <c r="E40" s="19"/>
      <c r="F40" s="19"/>
      <c r="G40" s="21">
        <f t="shared" ref="G40:I40" si="17">SUM(G41)</f>
        <v>0.4</v>
      </c>
      <c r="H40" s="21">
        <f t="shared" si="17"/>
        <v>0</v>
      </c>
      <c r="I40" s="21">
        <f t="shared" si="17"/>
        <v>0.4</v>
      </c>
    </row>
    <row r="41" ht="18" customHeight="1" spans="1:9">
      <c r="A41" s="8"/>
      <c r="B41" s="8" t="s">
        <v>21</v>
      </c>
      <c r="C41" s="8">
        <v>1</v>
      </c>
      <c r="D41" s="17"/>
      <c r="E41" s="8"/>
      <c r="F41" s="8"/>
      <c r="G41" s="18">
        <f t="shared" ref="G41:I41" si="18">SUM(G42)</f>
        <v>0.4</v>
      </c>
      <c r="H41" s="18">
        <f t="shared" si="18"/>
        <v>0</v>
      </c>
      <c r="I41" s="18">
        <f t="shared" si="18"/>
        <v>0.4</v>
      </c>
    </row>
    <row r="42" ht="27" customHeight="1" spans="1:9">
      <c r="A42" s="8">
        <v>1</v>
      </c>
      <c r="B42" s="22" t="s">
        <v>85</v>
      </c>
      <c r="C42" s="8" t="s">
        <v>23</v>
      </c>
      <c r="D42" s="25" t="s">
        <v>86</v>
      </c>
      <c r="E42" s="8" t="s">
        <v>44</v>
      </c>
      <c r="F42" s="30" t="s">
        <v>80</v>
      </c>
      <c r="G42" s="24">
        <v>0.4</v>
      </c>
      <c r="H42" s="18"/>
      <c r="I42" s="24">
        <v>0.4</v>
      </c>
    </row>
    <row r="43" ht="18" customHeight="1" spans="1:9">
      <c r="A43" s="19" t="s">
        <v>87</v>
      </c>
      <c r="B43" s="19" t="s">
        <v>88</v>
      </c>
      <c r="C43" s="19">
        <v>1</v>
      </c>
      <c r="D43" s="20"/>
      <c r="E43" s="19"/>
      <c r="F43" s="19"/>
      <c r="G43" s="21">
        <f t="shared" ref="G43:I43" si="19">G44</f>
        <v>0.6</v>
      </c>
      <c r="H43" s="21">
        <f t="shared" si="19"/>
        <v>0.3</v>
      </c>
      <c r="I43" s="21">
        <f t="shared" si="19"/>
        <v>0.3</v>
      </c>
    </row>
    <row r="44" ht="18" customHeight="1" spans="1:9">
      <c r="A44" s="8"/>
      <c r="B44" s="8" t="s">
        <v>15</v>
      </c>
      <c r="C44" s="8">
        <v>1</v>
      </c>
      <c r="D44" s="17"/>
      <c r="E44" s="8"/>
      <c r="F44" s="8"/>
      <c r="G44" s="18">
        <f t="shared" ref="G44:I44" si="20">SUM(G45:G45)</f>
        <v>0.6</v>
      </c>
      <c r="H44" s="18">
        <f t="shared" si="20"/>
        <v>0.3</v>
      </c>
      <c r="I44" s="18">
        <f t="shared" si="20"/>
        <v>0.3</v>
      </c>
    </row>
    <row r="45" ht="40" customHeight="1" spans="1:9">
      <c r="A45" s="8">
        <v>1</v>
      </c>
      <c r="B45" s="8" t="s">
        <v>89</v>
      </c>
      <c r="C45" s="8" t="s">
        <v>23</v>
      </c>
      <c r="D45" s="17" t="s">
        <v>90</v>
      </c>
      <c r="E45" s="8" t="s">
        <v>25</v>
      </c>
      <c r="F45" s="8" t="s">
        <v>91</v>
      </c>
      <c r="G45" s="18">
        <v>0.6</v>
      </c>
      <c r="H45" s="18">
        <v>0.3</v>
      </c>
      <c r="I45" s="18">
        <v>0.3</v>
      </c>
    </row>
    <row r="46" ht="18" customHeight="1" spans="1:9">
      <c r="A46" s="19" t="s">
        <v>92</v>
      </c>
      <c r="B46" s="19" t="s">
        <v>93</v>
      </c>
      <c r="C46" s="19">
        <v>6</v>
      </c>
      <c r="D46" s="20"/>
      <c r="E46" s="19"/>
      <c r="F46" s="19"/>
      <c r="G46" s="21">
        <f t="shared" ref="G46:I46" si="21">SUM(G47)</f>
        <v>9.22</v>
      </c>
      <c r="H46" s="21">
        <f t="shared" si="21"/>
        <v>0</v>
      </c>
      <c r="I46" s="21">
        <f t="shared" si="21"/>
        <v>2.27</v>
      </c>
    </row>
    <row r="47" ht="18" customHeight="1" spans="1:9">
      <c r="A47" s="8"/>
      <c r="B47" s="8" t="s">
        <v>94</v>
      </c>
      <c r="C47" s="8">
        <v>6</v>
      </c>
      <c r="D47" s="17"/>
      <c r="E47" s="8"/>
      <c r="F47" s="8"/>
      <c r="G47" s="18">
        <f t="shared" ref="G47:I47" si="22">SUM(G48:G53)</f>
        <v>9.22</v>
      </c>
      <c r="H47" s="18">
        <f t="shared" si="22"/>
        <v>0</v>
      </c>
      <c r="I47" s="18">
        <f t="shared" si="22"/>
        <v>2.27</v>
      </c>
    </row>
    <row r="48" ht="29" customHeight="1" spans="1:9">
      <c r="A48" s="8">
        <v>1</v>
      </c>
      <c r="B48" s="22" t="s">
        <v>95</v>
      </c>
      <c r="C48" s="8" t="s">
        <v>23</v>
      </c>
      <c r="D48" s="25" t="s">
        <v>96</v>
      </c>
      <c r="E48" s="8" t="s">
        <v>97</v>
      </c>
      <c r="F48" s="30" t="s">
        <v>98</v>
      </c>
      <c r="G48" s="18">
        <v>5</v>
      </c>
      <c r="H48" s="18"/>
      <c r="I48" s="18">
        <v>0.05</v>
      </c>
    </row>
    <row r="49" ht="29" customHeight="1" spans="1:9">
      <c r="A49" s="8">
        <v>2</v>
      </c>
      <c r="B49" s="22" t="s">
        <v>99</v>
      </c>
      <c r="C49" s="8" t="s">
        <v>23</v>
      </c>
      <c r="D49" s="25" t="s">
        <v>100</v>
      </c>
      <c r="E49" s="8" t="s">
        <v>97</v>
      </c>
      <c r="F49" s="30" t="s">
        <v>101</v>
      </c>
      <c r="G49" s="18">
        <v>3</v>
      </c>
      <c r="H49" s="18"/>
      <c r="I49" s="18">
        <v>1</v>
      </c>
    </row>
    <row r="50" ht="29" customHeight="1" spans="1:9">
      <c r="A50" s="8">
        <v>3</v>
      </c>
      <c r="B50" s="33" t="s">
        <v>102</v>
      </c>
      <c r="C50" s="8" t="s">
        <v>23</v>
      </c>
      <c r="D50" s="25" t="s">
        <v>103</v>
      </c>
      <c r="E50" s="8" t="s">
        <v>44</v>
      </c>
      <c r="F50" s="30" t="s">
        <v>57</v>
      </c>
      <c r="G50" s="18">
        <v>0.4</v>
      </c>
      <c r="H50" s="18"/>
      <c r="I50" s="18">
        <v>0.4</v>
      </c>
    </row>
    <row r="51" ht="29" customHeight="1" spans="1:9">
      <c r="A51" s="8">
        <v>4</v>
      </c>
      <c r="B51" s="33" t="s">
        <v>104</v>
      </c>
      <c r="C51" s="8" t="s">
        <v>23</v>
      </c>
      <c r="D51" s="25" t="s">
        <v>103</v>
      </c>
      <c r="E51" s="8" t="s">
        <v>44</v>
      </c>
      <c r="F51" s="30" t="s">
        <v>60</v>
      </c>
      <c r="G51" s="18">
        <v>0.32</v>
      </c>
      <c r="H51" s="18"/>
      <c r="I51" s="18">
        <v>0.32</v>
      </c>
    </row>
    <row r="52" ht="29" customHeight="1" spans="1:9">
      <c r="A52" s="8">
        <v>5</v>
      </c>
      <c r="B52" s="33" t="s">
        <v>105</v>
      </c>
      <c r="C52" s="8" t="s">
        <v>23</v>
      </c>
      <c r="D52" s="25" t="s">
        <v>103</v>
      </c>
      <c r="E52" s="8" t="s">
        <v>44</v>
      </c>
      <c r="F52" s="30" t="s">
        <v>60</v>
      </c>
      <c r="G52" s="18">
        <v>0.4</v>
      </c>
      <c r="H52" s="18"/>
      <c r="I52" s="18">
        <v>0.4</v>
      </c>
    </row>
    <row r="53" ht="29" customHeight="1" spans="1:9">
      <c r="A53" s="8">
        <v>6</v>
      </c>
      <c r="B53" s="33" t="s">
        <v>106</v>
      </c>
      <c r="C53" s="8" t="s">
        <v>23</v>
      </c>
      <c r="D53" s="25" t="s">
        <v>107</v>
      </c>
      <c r="E53" s="8" t="s">
        <v>44</v>
      </c>
      <c r="F53" s="30" t="s">
        <v>108</v>
      </c>
      <c r="G53" s="18">
        <v>0.1</v>
      </c>
      <c r="H53" s="18"/>
      <c r="I53" s="18">
        <v>0.1</v>
      </c>
    </row>
    <row r="54" ht="18" customHeight="1" spans="1:9">
      <c r="A54" s="12" t="s">
        <v>109</v>
      </c>
      <c r="B54" s="13" t="s">
        <v>110</v>
      </c>
      <c r="C54" s="12">
        <f t="shared" ref="C54:I54" si="23">SUM(C55:C56)</f>
        <v>11</v>
      </c>
      <c r="D54" s="14"/>
      <c r="E54" s="15"/>
      <c r="F54" s="15"/>
      <c r="G54" s="16">
        <f t="shared" si="23"/>
        <v>15.81</v>
      </c>
      <c r="H54" s="16">
        <f t="shared" si="23"/>
        <v>0.49</v>
      </c>
      <c r="I54" s="34">
        <f t="shared" si="23"/>
        <v>15.32</v>
      </c>
    </row>
    <row r="55" ht="18" customHeight="1" spans="1:9">
      <c r="A55" s="8"/>
      <c r="B55" s="8" t="s">
        <v>111</v>
      </c>
      <c r="C55" s="8">
        <f t="shared" ref="C55:I55" si="24">SUM(C63,C67,C71)</f>
        <v>6</v>
      </c>
      <c r="D55" s="17"/>
      <c r="E55" s="8"/>
      <c r="F55" s="8"/>
      <c r="G55" s="18">
        <f t="shared" si="24"/>
        <v>7.9</v>
      </c>
      <c r="H55" s="18">
        <f t="shared" si="24"/>
        <v>0.49</v>
      </c>
      <c r="I55" s="18">
        <f t="shared" si="24"/>
        <v>7.41</v>
      </c>
    </row>
    <row r="56" ht="18" customHeight="1" spans="1:9">
      <c r="A56" s="8"/>
      <c r="B56" s="8" t="s">
        <v>112</v>
      </c>
      <c r="C56" s="8">
        <f t="shared" ref="C56:I56" si="25">SUM(C59,C70)</f>
        <v>5</v>
      </c>
      <c r="D56" s="17"/>
      <c r="E56" s="8"/>
      <c r="F56" s="8"/>
      <c r="G56" s="8">
        <f t="shared" si="25"/>
        <v>7.91</v>
      </c>
      <c r="H56" s="8">
        <f t="shared" si="25"/>
        <v>0</v>
      </c>
      <c r="I56" s="8">
        <f t="shared" si="25"/>
        <v>7.91</v>
      </c>
    </row>
    <row r="57" ht="18" customHeight="1" spans="1:9">
      <c r="A57" s="19" t="s">
        <v>17</v>
      </c>
      <c r="B57" s="19" t="s">
        <v>113</v>
      </c>
      <c r="C57" s="19">
        <v>0</v>
      </c>
      <c r="D57" s="20"/>
      <c r="E57" s="19"/>
      <c r="F57" s="19"/>
      <c r="G57" s="21"/>
      <c r="H57" s="21"/>
      <c r="I57" s="21"/>
    </row>
    <row r="58" ht="27" customHeight="1" spans="1:9">
      <c r="A58" s="19" t="s">
        <v>19</v>
      </c>
      <c r="B58" s="19" t="s">
        <v>114</v>
      </c>
      <c r="C58" s="19">
        <v>2</v>
      </c>
      <c r="D58" s="20"/>
      <c r="E58" s="19"/>
      <c r="F58" s="19"/>
      <c r="G58" s="21">
        <f t="shared" ref="G58:I58" si="26">SUM(G59)</f>
        <v>0.6</v>
      </c>
      <c r="H58" s="21">
        <f t="shared" si="26"/>
        <v>0</v>
      </c>
      <c r="I58" s="21">
        <f t="shared" si="26"/>
        <v>0.6</v>
      </c>
    </row>
    <row r="59" ht="18" customHeight="1" spans="1:9">
      <c r="A59" s="8"/>
      <c r="B59" s="8" t="s">
        <v>29</v>
      </c>
      <c r="C59" s="8">
        <v>2</v>
      </c>
      <c r="D59" s="17"/>
      <c r="E59" s="8"/>
      <c r="F59" s="8"/>
      <c r="G59" s="18">
        <f t="shared" ref="G59:I59" si="27">SUM(G60:G61)</f>
        <v>0.6</v>
      </c>
      <c r="H59" s="18">
        <f t="shared" si="27"/>
        <v>0</v>
      </c>
      <c r="I59" s="18">
        <f t="shared" si="27"/>
        <v>0.6</v>
      </c>
    </row>
    <row r="60" ht="24" spans="1:9">
      <c r="A60" s="8">
        <v>1</v>
      </c>
      <c r="B60" s="8" t="s">
        <v>115</v>
      </c>
      <c r="C60" s="8" t="s">
        <v>116</v>
      </c>
      <c r="D60" s="17" t="s">
        <v>117</v>
      </c>
      <c r="E60" s="8" t="s">
        <v>44</v>
      </c>
      <c r="F60" s="8" t="s">
        <v>80</v>
      </c>
      <c r="G60" s="18">
        <v>0.5</v>
      </c>
      <c r="H60" s="18"/>
      <c r="I60" s="18">
        <v>0.5</v>
      </c>
    </row>
    <row r="61" ht="24" spans="1:9">
      <c r="A61" s="8">
        <v>2</v>
      </c>
      <c r="B61" s="22" t="s">
        <v>118</v>
      </c>
      <c r="C61" s="22" t="s">
        <v>78</v>
      </c>
      <c r="D61" s="25" t="s">
        <v>119</v>
      </c>
      <c r="E61" s="8" t="s">
        <v>44</v>
      </c>
      <c r="F61" s="22" t="s">
        <v>80</v>
      </c>
      <c r="G61" s="32">
        <v>0.1</v>
      </c>
      <c r="H61" s="32"/>
      <c r="I61" s="32">
        <v>0.1</v>
      </c>
    </row>
    <row r="62" ht="18" customHeight="1" spans="1:9">
      <c r="A62" s="19" t="s">
        <v>27</v>
      </c>
      <c r="B62" s="19" t="s">
        <v>120</v>
      </c>
      <c r="C62" s="19">
        <v>1</v>
      </c>
      <c r="D62" s="20"/>
      <c r="E62" s="19"/>
      <c r="F62" s="19"/>
      <c r="G62" s="21">
        <f t="shared" ref="G62:I62" si="28">G63</f>
        <v>0.6</v>
      </c>
      <c r="H62" s="21">
        <f t="shared" si="28"/>
        <v>0.1</v>
      </c>
      <c r="I62" s="21">
        <f t="shared" si="28"/>
        <v>0.5</v>
      </c>
    </row>
    <row r="63" ht="18" customHeight="1" spans="1:9">
      <c r="A63" s="8"/>
      <c r="B63" s="8" t="s">
        <v>15</v>
      </c>
      <c r="C63" s="8">
        <v>1</v>
      </c>
      <c r="D63" s="17"/>
      <c r="E63" s="8"/>
      <c r="F63" s="8"/>
      <c r="G63" s="18">
        <f t="shared" ref="G63:I63" si="29">G64</f>
        <v>0.6</v>
      </c>
      <c r="H63" s="18">
        <f t="shared" si="29"/>
        <v>0.1</v>
      </c>
      <c r="I63" s="18">
        <f t="shared" si="29"/>
        <v>0.5</v>
      </c>
    </row>
    <row r="64" ht="78" customHeight="1" spans="1:9">
      <c r="A64" s="8">
        <v>1</v>
      </c>
      <c r="B64" s="8" t="s">
        <v>121</v>
      </c>
      <c r="C64" s="8" t="s">
        <v>122</v>
      </c>
      <c r="D64" s="17" t="s">
        <v>123</v>
      </c>
      <c r="E64" s="8" t="s">
        <v>44</v>
      </c>
      <c r="F64" s="8" t="s">
        <v>91</v>
      </c>
      <c r="G64" s="18">
        <v>0.6</v>
      </c>
      <c r="H64" s="18">
        <v>0.1</v>
      </c>
      <c r="I64" s="18">
        <v>0.5</v>
      </c>
    </row>
    <row r="65" ht="24" spans="1:9">
      <c r="A65" s="19" t="s">
        <v>36</v>
      </c>
      <c r="B65" s="19" t="s">
        <v>124</v>
      </c>
      <c r="C65" s="19">
        <v>0</v>
      </c>
      <c r="D65" s="20"/>
      <c r="E65" s="19"/>
      <c r="F65" s="19"/>
      <c r="G65" s="21"/>
      <c r="H65" s="21"/>
      <c r="I65" s="21"/>
    </row>
    <row r="66" ht="18" customHeight="1" spans="1:9">
      <c r="A66" s="19" t="s">
        <v>40</v>
      </c>
      <c r="B66" s="19" t="s">
        <v>125</v>
      </c>
      <c r="C66" s="19">
        <v>2</v>
      </c>
      <c r="D66" s="20"/>
      <c r="E66" s="19"/>
      <c r="F66" s="19"/>
      <c r="G66" s="21">
        <f t="shared" ref="G66:I66" si="30">SUM(G67)</f>
        <v>2.41</v>
      </c>
      <c r="H66" s="21">
        <f t="shared" si="30"/>
        <v>0.39</v>
      </c>
      <c r="I66" s="21">
        <f t="shared" si="30"/>
        <v>2.02</v>
      </c>
    </row>
    <row r="67" ht="18" customHeight="1" spans="1:9">
      <c r="A67" s="8"/>
      <c r="B67" s="8" t="s">
        <v>126</v>
      </c>
      <c r="C67" s="8">
        <v>2</v>
      </c>
      <c r="D67" s="17"/>
      <c r="E67" s="8"/>
      <c r="F67" s="8"/>
      <c r="G67" s="18">
        <f t="shared" ref="G67:I67" si="31">SUM(G68:G69)</f>
        <v>2.41</v>
      </c>
      <c r="H67" s="18">
        <f t="shared" si="31"/>
        <v>0.39</v>
      </c>
      <c r="I67" s="18">
        <f t="shared" si="31"/>
        <v>2.02</v>
      </c>
    </row>
    <row r="68" ht="45" customHeight="1" spans="1:9">
      <c r="A68" s="8">
        <v>1</v>
      </c>
      <c r="B68" s="8" t="s">
        <v>127</v>
      </c>
      <c r="C68" s="8" t="s">
        <v>128</v>
      </c>
      <c r="D68" s="17" t="s">
        <v>129</v>
      </c>
      <c r="E68" s="8" t="s">
        <v>44</v>
      </c>
      <c r="F68" s="8" t="s">
        <v>130</v>
      </c>
      <c r="G68" s="18">
        <v>1.82</v>
      </c>
      <c r="H68" s="18">
        <v>0.3</v>
      </c>
      <c r="I68" s="18">
        <v>1.52</v>
      </c>
    </row>
    <row r="69" ht="24" spans="1:9">
      <c r="A69" s="8">
        <v>2</v>
      </c>
      <c r="B69" s="8" t="s">
        <v>131</v>
      </c>
      <c r="C69" s="8" t="s">
        <v>128</v>
      </c>
      <c r="D69" s="17" t="s">
        <v>132</v>
      </c>
      <c r="E69" s="8" t="s">
        <v>44</v>
      </c>
      <c r="F69" s="8" t="s">
        <v>91</v>
      </c>
      <c r="G69" s="18">
        <v>0.59</v>
      </c>
      <c r="H69" s="18">
        <v>0.09</v>
      </c>
      <c r="I69" s="18">
        <v>0.5</v>
      </c>
    </row>
    <row r="70" ht="18" customHeight="1" spans="1:9">
      <c r="A70" s="19" t="s">
        <v>49</v>
      </c>
      <c r="B70" s="19" t="s">
        <v>133</v>
      </c>
      <c r="C70" s="19">
        <f>C71</f>
        <v>3</v>
      </c>
      <c r="D70" s="20"/>
      <c r="E70" s="19"/>
      <c r="F70" s="19"/>
      <c r="G70" s="21">
        <f t="shared" ref="G70:I70" si="32">G71+G74</f>
        <v>7.31</v>
      </c>
      <c r="H70" s="21">
        <f t="shared" si="32"/>
        <v>0</v>
      </c>
      <c r="I70" s="21">
        <f t="shared" si="32"/>
        <v>7.31</v>
      </c>
    </row>
    <row r="71" ht="18" customHeight="1" spans="1:9">
      <c r="A71" s="8"/>
      <c r="B71" s="8" t="s">
        <v>112</v>
      </c>
      <c r="C71" s="8">
        <v>3</v>
      </c>
      <c r="D71" s="17"/>
      <c r="E71" s="8"/>
      <c r="F71" s="8"/>
      <c r="G71" s="18">
        <f>SUM(G72:G74)</f>
        <v>4.89</v>
      </c>
      <c r="H71" s="18"/>
      <c r="I71" s="18">
        <f>SUM(I72:I74)</f>
        <v>4.89</v>
      </c>
    </row>
    <row r="72" ht="30" customHeight="1" spans="1:9">
      <c r="A72" s="8">
        <v>1</v>
      </c>
      <c r="B72" s="8" t="s">
        <v>134</v>
      </c>
      <c r="C72" s="8" t="s">
        <v>116</v>
      </c>
      <c r="D72" s="17" t="s">
        <v>135</v>
      </c>
      <c r="E72" s="8" t="s">
        <v>44</v>
      </c>
      <c r="F72" s="8" t="s">
        <v>80</v>
      </c>
      <c r="G72" s="18">
        <v>1.93</v>
      </c>
      <c r="H72" s="18"/>
      <c r="I72" s="18">
        <v>1.93</v>
      </c>
    </row>
    <row r="73" ht="30" customHeight="1" spans="1:9">
      <c r="A73" s="8">
        <v>2</v>
      </c>
      <c r="B73" s="8" t="s">
        <v>136</v>
      </c>
      <c r="C73" s="8" t="s">
        <v>116</v>
      </c>
      <c r="D73" s="17" t="s">
        <v>137</v>
      </c>
      <c r="E73" s="8" t="s">
        <v>44</v>
      </c>
      <c r="F73" s="8" t="s">
        <v>138</v>
      </c>
      <c r="G73" s="18">
        <v>0.54</v>
      </c>
      <c r="H73" s="18"/>
      <c r="I73" s="18">
        <v>0.54</v>
      </c>
    </row>
    <row r="74" ht="30" customHeight="1" spans="1:9">
      <c r="A74" s="8">
        <v>3</v>
      </c>
      <c r="B74" s="8" t="s">
        <v>139</v>
      </c>
      <c r="C74" s="8" t="s">
        <v>116</v>
      </c>
      <c r="D74" s="17" t="s">
        <v>140</v>
      </c>
      <c r="E74" s="8" t="s">
        <v>44</v>
      </c>
      <c r="F74" s="8" t="s">
        <v>80</v>
      </c>
      <c r="G74" s="18">
        <v>2.42</v>
      </c>
      <c r="H74" s="18"/>
      <c r="I74" s="18">
        <v>2.42</v>
      </c>
    </row>
    <row r="75" ht="18" customHeight="1" spans="1:9">
      <c r="A75" s="12" t="s">
        <v>141</v>
      </c>
      <c r="B75" s="13" t="s">
        <v>142</v>
      </c>
      <c r="C75" s="12">
        <f t="shared" ref="C75:I75" si="33">SUM(C76:C77)</f>
        <v>152</v>
      </c>
      <c r="D75" s="14"/>
      <c r="E75" s="12"/>
      <c r="F75" s="12"/>
      <c r="G75" s="34">
        <f t="shared" si="33"/>
        <v>318.0082</v>
      </c>
      <c r="H75" s="34">
        <f t="shared" si="33"/>
        <v>13.43</v>
      </c>
      <c r="I75" s="34">
        <f t="shared" si="33"/>
        <v>300.8832</v>
      </c>
    </row>
    <row r="76" ht="18" customHeight="1" spans="1:9">
      <c r="A76" s="8"/>
      <c r="B76" s="8" t="s">
        <v>111</v>
      </c>
      <c r="C76" s="8">
        <f t="shared" ref="C76:I76" si="34">SUM(C79,C177,C200,C211)</f>
        <v>6</v>
      </c>
      <c r="D76" s="17"/>
      <c r="E76" s="8"/>
      <c r="F76" s="8"/>
      <c r="G76" s="18">
        <f t="shared" si="34"/>
        <v>28.76</v>
      </c>
      <c r="H76" s="18">
        <f t="shared" si="34"/>
        <v>13.43</v>
      </c>
      <c r="I76" s="18">
        <f t="shared" si="34"/>
        <v>15.33</v>
      </c>
    </row>
    <row r="77" ht="18" customHeight="1" spans="1:9">
      <c r="A77" s="8"/>
      <c r="B77" s="8" t="s">
        <v>143</v>
      </c>
      <c r="C77" s="8">
        <f t="shared" ref="C77:I77" si="35">SUM(C82,C122,C148,C157,C164,C174,C179,C202,C207,C214,C253)</f>
        <v>146</v>
      </c>
      <c r="D77" s="17"/>
      <c r="E77" s="8"/>
      <c r="F77" s="8"/>
      <c r="G77" s="18">
        <f t="shared" si="35"/>
        <v>289.2482</v>
      </c>
      <c r="H77" s="18">
        <f t="shared" si="35"/>
        <v>0</v>
      </c>
      <c r="I77" s="18">
        <f t="shared" si="35"/>
        <v>285.5532</v>
      </c>
    </row>
    <row r="78" ht="18" customHeight="1" spans="1:9">
      <c r="A78" s="19" t="s">
        <v>17</v>
      </c>
      <c r="B78" s="19" t="s">
        <v>144</v>
      </c>
      <c r="C78" s="19">
        <f t="shared" ref="C78:I78" si="36">SUM(C79,C82)</f>
        <v>40</v>
      </c>
      <c r="D78" s="20"/>
      <c r="E78" s="19"/>
      <c r="F78" s="19"/>
      <c r="G78" s="21">
        <f t="shared" si="36"/>
        <v>133.57</v>
      </c>
      <c r="H78" s="21">
        <f t="shared" si="36"/>
        <v>0.6</v>
      </c>
      <c r="I78" s="21">
        <f t="shared" si="36"/>
        <v>132.97</v>
      </c>
    </row>
    <row r="79" ht="18" customHeight="1" spans="1:9">
      <c r="A79" s="8"/>
      <c r="B79" s="8" t="s">
        <v>126</v>
      </c>
      <c r="C79" s="8">
        <v>2</v>
      </c>
      <c r="D79" s="17"/>
      <c r="E79" s="8"/>
      <c r="F79" s="8"/>
      <c r="G79" s="18">
        <f t="shared" ref="G79:I79" si="37">SUM(G80:G81)</f>
        <v>7</v>
      </c>
      <c r="H79" s="18">
        <f t="shared" si="37"/>
        <v>0.6</v>
      </c>
      <c r="I79" s="18">
        <f t="shared" si="37"/>
        <v>6.4</v>
      </c>
    </row>
    <row r="80" ht="42" customHeight="1" spans="1:9">
      <c r="A80" s="8">
        <v>1</v>
      </c>
      <c r="B80" s="8" t="s">
        <v>145</v>
      </c>
      <c r="C80" s="8" t="s">
        <v>122</v>
      </c>
      <c r="D80" s="17" t="s">
        <v>146</v>
      </c>
      <c r="E80" s="8" t="s">
        <v>44</v>
      </c>
      <c r="F80" s="30" t="s">
        <v>147</v>
      </c>
      <c r="G80" s="35">
        <v>2</v>
      </c>
      <c r="H80" s="18">
        <v>0.5</v>
      </c>
      <c r="I80" s="18">
        <v>1.5</v>
      </c>
    </row>
    <row r="81" ht="56" customHeight="1" spans="1:9">
      <c r="A81" s="8">
        <v>2</v>
      </c>
      <c r="B81" s="30" t="s">
        <v>148</v>
      </c>
      <c r="C81" s="8" t="s">
        <v>122</v>
      </c>
      <c r="D81" s="31" t="s">
        <v>149</v>
      </c>
      <c r="E81" s="30" t="s">
        <v>44</v>
      </c>
      <c r="F81" s="30" t="s">
        <v>150</v>
      </c>
      <c r="G81" s="24">
        <v>5</v>
      </c>
      <c r="H81" s="18">
        <v>0.1</v>
      </c>
      <c r="I81" s="18">
        <v>4.9</v>
      </c>
    </row>
    <row r="82" ht="18" customHeight="1" spans="1:9">
      <c r="A82" s="36"/>
      <c r="B82" s="36" t="s">
        <v>151</v>
      </c>
      <c r="C82" s="36">
        <v>38</v>
      </c>
      <c r="D82" s="37"/>
      <c r="E82" s="36"/>
      <c r="F82" s="36"/>
      <c r="G82" s="38">
        <f t="shared" ref="G82:I82" si="38">SUM(G83:G120)</f>
        <v>126.57</v>
      </c>
      <c r="H82" s="38">
        <f t="shared" si="38"/>
        <v>0</v>
      </c>
      <c r="I82" s="38">
        <f t="shared" si="38"/>
        <v>126.57</v>
      </c>
    </row>
    <row r="83" ht="81" customHeight="1" spans="1:9">
      <c r="A83" s="8">
        <v>1</v>
      </c>
      <c r="B83" s="39" t="s">
        <v>152</v>
      </c>
      <c r="C83" s="8" t="s">
        <v>122</v>
      </c>
      <c r="D83" s="40" t="s">
        <v>153</v>
      </c>
      <c r="E83" s="8" t="s">
        <v>44</v>
      </c>
      <c r="F83" s="30" t="s">
        <v>80</v>
      </c>
      <c r="G83" s="35">
        <v>1.5</v>
      </c>
      <c r="H83" s="18"/>
      <c r="I83" s="35">
        <v>1.5</v>
      </c>
    </row>
    <row r="84" ht="32" customHeight="1" spans="1:9">
      <c r="A84" s="8">
        <v>2</v>
      </c>
      <c r="B84" s="39" t="s">
        <v>154</v>
      </c>
      <c r="C84" s="8" t="s">
        <v>122</v>
      </c>
      <c r="D84" s="40" t="s">
        <v>155</v>
      </c>
      <c r="E84" s="8" t="s">
        <v>44</v>
      </c>
      <c r="F84" s="30" t="s">
        <v>80</v>
      </c>
      <c r="G84" s="35">
        <v>0.3</v>
      </c>
      <c r="H84" s="18"/>
      <c r="I84" s="35">
        <v>0.3</v>
      </c>
    </row>
    <row r="85" ht="32" customHeight="1" spans="1:9">
      <c r="A85" s="8">
        <v>3</v>
      </c>
      <c r="B85" s="22" t="s">
        <v>156</v>
      </c>
      <c r="C85" s="8" t="s">
        <v>122</v>
      </c>
      <c r="D85" s="25" t="s">
        <v>157</v>
      </c>
      <c r="E85" s="8" t="s">
        <v>44</v>
      </c>
      <c r="F85" s="30" t="s">
        <v>80</v>
      </c>
      <c r="G85" s="35">
        <v>8.07</v>
      </c>
      <c r="H85" s="18"/>
      <c r="I85" s="35">
        <v>8.07</v>
      </c>
    </row>
    <row r="86" ht="66" customHeight="1" spans="1:9">
      <c r="A86" s="8">
        <v>4</v>
      </c>
      <c r="B86" s="41" t="s">
        <v>158</v>
      </c>
      <c r="C86" s="8" t="s">
        <v>122</v>
      </c>
      <c r="D86" s="42" t="s">
        <v>159</v>
      </c>
      <c r="E86" s="8" t="s">
        <v>44</v>
      </c>
      <c r="F86" s="30" t="s">
        <v>80</v>
      </c>
      <c r="G86" s="35">
        <v>1.02</v>
      </c>
      <c r="H86" s="18"/>
      <c r="I86" s="35">
        <v>1.02</v>
      </c>
    </row>
    <row r="87" ht="175" customHeight="1" spans="1:9">
      <c r="A87" s="8">
        <v>5</v>
      </c>
      <c r="B87" s="41" t="s">
        <v>160</v>
      </c>
      <c r="C87" s="8" t="s">
        <v>122</v>
      </c>
      <c r="D87" s="42" t="s">
        <v>161</v>
      </c>
      <c r="E87" s="8" t="s">
        <v>44</v>
      </c>
      <c r="F87" s="30" t="s">
        <v>80</v>
      </c>
      <c r="G87" s="35">
        <v>56</v>
      </c>
      <c r="H87" s="18"/>
      <c r="I87" s="35">
        <v>56</v>
      </c>
    </row>
    <row r="88" ht="65" customHeight="1" spans="1:9">
      <c r="A88" s="8">
        <v>6</v>
      </c>
      <c r="B88" s="43" t="s">
        <v>162</v>
      </c>
      <c r="C88" s="8" t="s">
        <v>122</v>
      </c>
      <c r="D88" s="40" t="s">
        <v>163</v>
      </c>
      <c r="E88" s="8" t="s">
        <v>44</v>
      </c>
      <c r="F88" s="30" t="s">
        <v>80</v>
      </c>
      <c r="G88" s="35">
        <v>8</v>
      </c>
      <c r="H88" s="18"/>
      <c r="I88" s="35">
        <v>8</v>
      </c>
    </row>
    <row r="89" ht="55" customHeight="1" spans="1:9">
      <c r="A89" s="8">
        <v>7</v>
      </c>
      <c r="B89" s="30" t="s">
        <v>164</v>
      </c>
      <c r="C89" s="8" t="s">
        <v>122</v>
      </c>
      <c r="D89" s="44" t="s">
        <v>165</v>
      </c>
      <c r="E89" s="8" t="s">
        <v>44</v>
      </c>
      <c r="F89" s="45" t="s">
        <v>80</v>
      </c>
      <c r="G89" s="35">
        <v>4.15</v>
      </c>
      <c r="H89" s="18"/>
      <c r="I89" s="35">
        <v>4.15</v>
      </c>
    </row>
    <row r="90" ht="67" customHeight="1" spans="1:9">
      <c r="A90" s="8">
        <v>8</v>
      </c>
      <c r="B90" s="46" t="s">
        <v>166</v>
      </c>
      <c r="C90" s="8" t="s">
        <v>122</v>
      </c>
      <c r="D90" s="47" t="s">
        <v>167</v>
      </c>
      <c r="E90" s="8" t="s">
        <v>44</v>
      </c>
      <c r="F90" s="48" t="s">
        <v>80</v>
      </c>
      <c r="G90" s="35">
        <v>2.5</v>
      </c>
      <c r="H90" s="18"/>
      <c r="I90" s="35">
        <v>2.5</v>
      </c>
    </row>
    <row r="91" ht="30" customHeight="1" spans="1:9">
      <c r="A91" s="49">
        <v>9</v>
      </c>
      <c r="B91" s="50" t="s">
        <v>168</v>
      </c>
      <c r="C91" s="49" t="s">
        <v>122</v>
      </c>
      <c r="D91" s="51" t="s">
        <v>169</v>
      </c>
      <c r="E91" s="49" t="s">
        <v>44</v>
      </c>
      <c r="F91" s="50" t="s">
        <v>80</v>
      </c>
      <c r="G91" s="52">
        <v>1</v>
      </c>
      <c r="H91" s="53"/>
      <c r="I91" s="52">
        <v>1</v>
      </c>
    </row>
    <row r="92" ht="30" customHeight="1" spans="1:9">
      <c r="A92" s="22">
        <v>10</v>
      </c>
      <c r="B92" s="30" t="s">
        <v>170</v>
      </c>
      <c r="C92" s="22" t="s">
        <v>122</v>
      </c>
      <c r="D92" s="31" t="s">
        <v>171</v>
      </c>
      <c r="E92" s="22" t="s">
        <v>44</v>
      </c>
      <c r="F92" s="30" t="s">
        <v>80</v>
      </c>
      <c r="G92" s="35">
        <v>5</v>
      </c>
      <c r="H92" s="32"/>
      <c r="I92" s="35">
        <v>5</v>
      </c>
    </row>
    <row r="93" ht="117" customHeight="1" spans="1:9">
      <c r="A93" s="54">
        <v>11</v>
      </c>
      <c r="B93" s="55" t="s">
        <v>172</v>
      </c>
      <c r="C93" s="54" t="s">
        <v>122</v>
      </c>
      <c r="D93" s="56" t="s">
        <v>173</v>
      </c>
      <c r="E93" s="54" t="s">
        <v>44</v>
      </c>
      <c r="F93" s="55" t="s">
        <v>80</v>
      </c>
      <c r="G93" s="57">
        <v>1.15</v>
      </c>
      <c r="H93" s="58"/>
      <c r="I93" s="57">
        <v>1.15</v>
      </c>
    </row>
    <row r="94" ht="41" customHeight="1" spans="1:9">
      <c r="A94" s="8">
        <v>12</v>
      </c>
      <c r="B94" s="30" t="s">
        <v>174</v>
      </c>
      <c r="C94" s="8" t="s">
        <v>122</v>
      </c>
      <c r="D94" s="31" t="s">
        <v>175</v>
      </c>
      <c r="E94" s="30" t="s">
        <v>44</v>
      </c>
      <c r="F94" s="30" t="s">
        <v>80</v>
      </c>
      <c r="G94" s="35">
        <v>8</v>
      </c>
      <c r="H94" s="18"/>
      <c r="I94" s="35">
        <v>8</v>
      </c>
    </row>
    <row r="95" ht="54" customHeight="1" spans="1:9">
      <c r="A95" s="8">
        <v>13</v>
      </c>
      <c r="B95" s="30" t="s">
        <v>176</v>
      </c>
      <c r="C95" s="8" t="s">
        <v>122</v>
      </c>
      <c r="D95" s="31" t="s">
        <v>177</v>
      </c>
      <c r="E95" s="30" t="s">
        <v>44</v>
      </c>
      <c r="F95" s="30" t="s">
        <v>45</v>
      </c>
      <c r="G95" s="59">
        <v>0.5</v>
      </c>
      <c r="H95" s="18"/>
      <c r="I95" s="59">
        <v>0.5</v>
      </c>
    </row>
    <row r="96" ht="27" customHeight="1" spans="1:9">
      <c r="A96" s="8">
        <v>14</v>
      </c>
      <c r="B96" s="30" t="s">
        <v>178</v>
      </c>
      <c r="C96" s="8" t="s">
        <v>122</v>
      </c>
      <c r="D96" s="31" t="s">
        <v>179</v>
      </c>
      <c r="E96" s="30" t="s">
        <v>44</v>
      </c>
      <c r="F96" s="30">
        <v>2021</v>
      </c>
      <c r="G96" s="60">
        <v>1</v>
      </c>
      <c r="H96" s="18"/>
      <c r="I96" s="60">
        <v>1</v>
      </c>
    </row>
    <row r="97" ht="69" customHeight="1" spans="1:9">
      <c r="A97" s="8">
        <v>15</v>
      </c>
      <c r="B97" s="30" t="s">
        <v>180</v>
      </c>
      <c r="C97" s="8" t="s">
        <v>122</v>
      </c>
      <c r="D97" s="31" t="s">
        <v>181</v>
      </c>
      <c r="E97" s="30" t="s">
        <v>44</v>
      </c>
      <c r="F97" s="30" t="s">
        <v>80</v>
      </c>
      <c r="G97" s="59">
        <v>1</v>
      </c>
      <c r="H97" s="18"/>
      <c r="I97" s="59">
        <v>1</v>
      </c>
    </row>
    <row r="98" ht="27" customHeight="1" spans="1:9">
      <c r="A98" s="8">
        <v>16</v>
      </c>
      <c r="B98" s="30" t="s">
        <v>182</v>
      </c>
      <c r="C98" s="8" t="s">
        <v>122</v>
      </c>
      <c r="D98" s="31" t="s">
        <v>183</v>
      </c>
      <c r="E98" s="30" t="s">
        <v>44</v>
      </c>
      <c r="F98" s="30" t="s">
        <v>80</v>
      </c>
      <c r="G98" s="61">
        <v>1</v>
      </c>
      <c r="H98" s="18"/>
      <c r="I98" s="61">
        <v>1</v>
      </c>
    </row>
    <row r="99" ht="54" customHeight="1" spans="1:9">
      <c r="A99" s="8">
        <v>17</v>
      </c>
      <c r="B99" s="30" t="s">
        <v>184</v>
      </c>
      <c r="C99" s="8" t="s">
        <v>122</v>
      </c>
      <c r="D99" s="31" t="s">
        <v>185</v>
      </c>
      <c r="E99" s="30" t="s">
        <v>44</v>
      </c>
      <c r="F99" s="30" t="s">
        <v>80</v>
      </c>
      <c r="G99" s="61">
        <v>1</v>
      </c>
      <c r="H99" s="18"/>
      <c r="I99" s="61">
        <v>1</v>
      </c>
    </row>
    <row r="100" ht="84" spans="1:9">
      <c r="A100" s="8">
        <v>18</v>
      </c>
      <c r="B100" s="30" t="s">
        <v>186</v>
      </c>
      <c r="C100" s="8" t="s">
        <v>122</v>
      </c>
      <c r="D100" s="31" t="s">
        <v>187</v>
      </c>
      <c r="E100" s="30" t="s">
        <v>44</v>
      </c>
      <c r="F100" s="30" t="s">
        <v>80</v>
      </c>
      <c r="G100" s="60">
        <v>0.8</v>
      </c>
      <c r="H100" s="18"/>
      <c r="I100" s="60">
        <v>0.8</v>
      </c>
    </row>
    <row r="101" ht="43" customHeight="1" spans="1:9">
      <c r="A101" s="8">
        <v>19</v>
      </c>
      <c r="B101" s="30" t="s">
        <v>188</v>
      </c>
      <c r="C101" s="8" t="s">
        <v>122</v>
      </c>
      <c r="D101" s="31" t="s">
        <v>189</v>
      </c>
      <c r="E101" s="30" t="s">
        <v>44</v>
      </c>
      <c r="F101" s="30" t="s">
        <v>80</v>
      </c>
      <c r="G101" s="59">
        <v>0.5</v>
      </c>
      <c r="H101" s="18"/>
      <c r="I101" s="59">
        <v>0.5</v>
      </c>
    </row>
    <row r="102" ht="31" customHeight="1" spans="1:9">
      <c r="A102" s="8">
        <v>20</v>
      </c>
      <c r="B102" s="30" t="s">
        <v>190</v>
      </c>
      <c r="C102" s="8" t="s">
        <v>122</v>
      </c>
      <c r="D102" s="31" t="s">
        <v>191</v>
      </c>
      <c r="E102" s="30" t="s">
        <v>44</v>
      </c>
      <c r="F102" s="30" t="s">
        <v>192</v>
      </c>
      <c r="G102" s="60">
        <v>0.65</v>
      </c>
      <c r="H102" s="18"/>
      <c r="I102" s="60">
        <v>0.65</v>
      </c>
    </row>
    <row r="103" ht="31" customHeight="1" spans="1:9">
      <c r="A103" s="8">
        <v>21</v>
      </c>
      <c r="B103" s="30" t="s">
        <v>193</v>
      </c>
      <c r="C103" s="8" t="s">
        <v>122</v>
      </c>
      <c r="D103" s="31" t="s">
        <v>194</v>
      </c>
      <c r="E103" s="30" t="s">
        <v>44</v>
      </c>
      <c r="F103" s="30" t="s">
        <v>80</v>
      </c>
      <c r="G103" s="62">
        <v>1</v>
      </c>
      <c r="H103" s="18"/>
      <c r="I103" s="62">
        <v>1</v>
      </c>
    </row>
    <row r="104" ht="36" spans="1:9">
      <c r="A104" s="8">
        <v>22</v>
      </c>
      <c r="B104" s="30" t="s">
        <v>195</v>
      </c>
      <c r="C104" s="8" t="s">
        <v>122</v>
      </c>
      <c r="D104" s="31" t="s">
        <v>196</v>
      </c>
      <c r="E104" s="30" t="s">
        <v>44</v>
      </c>
      <c r="F104" s="30" t="s">
        <v>80</v>
      </c>
      <c r="G104" s="62">
        <v>1.5</v>
      </c>
      <c r="H104" s="18"/>
      <c r="I104" s="62">
        <v>1.5</v>
      </c>
    </row>
    <row r="105" ht="24" spans="1:9">
      <c r="A105" s="8">
        <v>23</v>
      </c>
      <c r="B105" s="30" t="s">
        <v>197</v>
      </c>
      <c r="C105" s="8" t="s">
        <v>122</v>
      </c>
      <c r="D105" s="31" t="s">
        <v>198</v>
      </c>
      <c r="E105" s="30" t="s">
        <v>44</v>
      </c>
      <c r="F105" s="30" t="s">
        <v>45</v>
      </c>
      <c r="G105" s="59">
        <v>1</v>
      </c>
      <c r="H105" s="18"/>
      <c r="I105" s="59">
        <v>1</v>
      </c>
    </row>
    <row r="106" ht="48" spans="1:9">
      <c r="A106" s="8">
        <v>24</v>
      </c>
      <c r="B106" s="30" t="s">
        <v>199</v>
      </c>
      <c r="C106" s="8" t="s">
        <v>122</v>
      </c>
      <c r="D106" s="31" t="s">
        <v>200</v>
      </c>
      <c r="E106" s="30" t="s">
        <v>44</v>
      </c>
      <c r="F106" s="30" t="s">
        <v>80</v>
      </c>
      <c r="G106" s="59">
        <v>0.5</v>
      </c>
      <c r="H106" s="18"/>
      <c r="I106" s="59">
        <v>0.5</v>
      </c>
    </row>
    <row r="107" ht="24" spans="1:9">
      <c r="A107" s="8">
        <v>25</v>
      </c>
      <c r="B107" s="30" t="s">
        <v>201</v>
      </c>
      <c r="C107" s="8" t="s">
        <v>122</v>
      </c>
      <c r="D107" s="31" t="s">
        <v>202</v>
      </c>
      <c r="E107" s="30" t="s">
        <v>44</v>
      </c>
      <c r="F107" s="30" t="s">
        <v>80</v>
      </c>
      <c r="G107" s="63">
        <v>3</v>
      </c>
      <c r="H107" s="18"/>
      <c r="I107" s="63">
        <v>3</v>
      </c>
    </row>
    <row r="108" ht="28" customHeight="1" spans="1:9">
      <c r="A108" s="8">
        <v>26</v>
      </c>
      <c r="B108" s="30" t="s">
        <v>203</v>
      </c>
      <c r="C108" s="8" t="s">
        <v>122</v>
      </c>
      <c r="D108" s="31" t="s">
        <v>204</v>
      </c>
      <c r="E108" s="30" t="s">
        <v>44</v>
      </c>
      <c r="F108" s="30" t="s">
        <v>80</v>
      </c>
      <c r="G108" s="63">
        <v>1.5</v>
      </c>
      <c r="H108" s="18"/>
      <c r="I108" s="63">
        <v>1.5</v>
      </c>
    </row>
    <row r="109" ht="28" customHeight="1" spans="1:9">
      <c r="A109" s="8">
        <v>27</v>
      </c>
      <c r="B109" s="30" t="s">
        <v>205</v>
      </c>
      <c r="C109" s="8" t="s">
        <v>122</v>
      </c>
      <c r="D109" s="31" t="s">
        <v>206</v>
      </c>
      <c r="E109" s="30" t="s">
        <v>44</v>
      </c>
      <c r="F109" s="30" t="s">
        <v>207</v>
      </c>
      <c r="G109" s="61">
        <v>1.5</v>
      </c>
      <c r="H109" s="18"/>
      <c r="I109" s="61">
        <v>1.5</v>
      </c>
    </row>
    <row r="110" ht="42" customHeight="1" spans="1:9">
      <c r="A110" s="8">
        <v>28</v>
      </c>
      <c r="B110" s="30" t="s">
        <v>208</v>
      </c>
      <c r="C110" s="8" t="s">
        <v>122</v>
      </c>
      <c r="D110" s="31" t="s">
        <v>209</v>
      </c>
      <c r="E110" s="30" t="s">
        <v>44</v>
      </c>
      <c r="F110" s="30" t="s">
        <v>80</v>
      </c>
      <c r="G110" s="60">
        <v>1.5</v>
      </c>
      <c r="H110" s="18"/>
      <c r="I110" s="60">
        <v>1.5</v>
      </c>
    </row>
    <row r="111" ht="42" customHeight="1" spans="1:9">
      <c r="A111" s="8">
        <v>29</v>
      </c>
      <c r="B111" s="30" t="s">
        <v>210</v>
      </c>
      <c r="C111" s="8" t="s">
        <v>122</v>
      </c>
      <c r="D111" s="31" t="s">
        <v>211</v>
      </c>
      <c r="E111" s="30" t="s">
        <v>44</v>
      </c>
      <c r="F111" s="30" t="s">
        <v>80</v>
      </c>
      <c r="G111" s="63">
        <v>1</v>
      </c>
      <c r="H111" s="18"/>
      <c r="I111" s="63">
        <v>1</v>
      </c>
    </row>
    <row r="112" ht="65" customHeight="1" spans="1:9">
      <c r="A112" s="8">
        <v>30</v>
      </c>
      <c r="B112" s="30" t="s">
        <v>212</v>
      </c>
      <c r="C112" s="8" t="s">
        <v>122</v>
      </c>
      <c r="D112" s="31" t="s">
        <v>213</v>
      </c>
      <c r="E112" s="30" t="s">
        <v>44</v>
      </c>
      <c r="F112" s="30" t="s">
        <v>80</v>
      </c>
      <c r="G112" s="63">
        <v>2</v>
      </c>
      <c r="H112" s="18"/>
      <c r="I112" s="63">
        <v>2</v>
      </c>
    </row>
    <row r="113" ht="42" customHeight="1" spans="1:9">
      <c r="A113" s="8">
        <v>31</v>
      </c>
      <c r="B113" s="30" t="s">
        <v>214</v>
      </c>
      <c r="C113" s="8" t="s">
        <v>122</v>
      </c>
      <c r="D113" s="31" t="s">
        <v>215</v>
      </c>
      <c r="E113" s="30" t="s">
        <v>44</v>
      </c>
      <c r="F113" s="30" t="s">
        <v>80</v>
      </c>
      <c r="G113" s="60">
        <v>2</v>
      </c>
      <c r="H113" s="18"/>
      <c r="I113" s="60">
        <v>2</v>
      </c>
    </row>
    <row r="114" ht="45" customHeight="1" spans="1:9">
      <c r="A114" s="8">
        <v>32</v>
      </c>
      <c r="B114" s="30" t="s">
        <v>216</v>
      </c>
      <c r="C114" s="8" t="s">
        <v>122</v>
      </c>
      <c r="D114" s="31" t="s">
        <v>217</v>
      </c>
      <c r="E114" s="30" t="s">
        <v>44</v>
      </c>
      <c r="F114" s="30" t="s">
        <v>80</v>
      </c>
      <c r="G114" s="18">
        <v>0.63</v>
      </c>
      <c r="H114" s="18"/>
      <c r="I114" s="18">
        <v>0.63</v>
      </c>
    </row>
    <row r="115" ht="103" customHeight="1" spans="1:9">
      <c r="A115" s="8">
        <v>33</v>
      </c>
      <c r="B115" s="30" t="s">
        <v>218</v>
      </c>
      <c r="C115" s="8" t="s">
        <v>122</v>
      </c>
      <c r="D115" s="31" t="s">
        <v>219</v>
      </c>
      <c r="E115" s="30" t="s">
        <v>44</v>
      </c>
      <c r="F115" s="30" t="s">
        <v>80</v>
      </c>
      <c r="G115" s="60">
        <v>0.5</v>
      </c>
      <c r="H115" s="18"/>
      <c r="I115" s="60">
        <v>0.5</v>
      </c>
    </row>
    <row r="116" ht="84" spans="1:9">
      <c r="A116" s="8">
        <v>34</v>
      </c>
      <c r="B116" s="30" t="s">
        <v>220</v>
      </c>
      <c r="C116" s="8" t="s">
        <v>122</v>
      </c>
      <c r="D116" s="31" t="s">
        <v>221</v>
      </c>
      <c r="E116" s="30" t="s">
        <v>44</v>
      </c>
      <c r="F116" s="30" t="s">
        <v>80</v>
      </c>
      <c r="G116" s="60">
        <v>0.5</v>
      </c>
      <c r="H116" s="18"/>
      <c r="I116" s="60">
        <v>0.5</v>
      </c>
    </row>
    <row r="117" ht="55" customHeight="1" spans="1:9">
      <c r="A117" s="8">
        <v>35</v>
      </c>
      <c r="B117" s="30" t="s">
        <v>222</v>
      </c>
      <c r="C117" s="8" t="s">
        <v>122</v>
      </c>
      <c r="D117" s="31" t="s">
        <v>223</v>
      </c>
      <c r="E117" s="30" t="s">
        <v>44</v>
      </c>
      <c r="F117" s="30" t="s">
        <v>80</v>
      </c>
      <c r="G117" s="60">
        <v>0.5</v>
      </c>
      <c r="H117" s="18"/>
      <c r="I117" s="60">
        <v>0.5</v>
      </c>
    </row>
    <row r="118" ht="66" customHeight="1" spans="1:9">
      <c r="A118" s="8">
        <v>36</v>
      </c>
      <c r="B118" s="30" t="s">
        <v>224</v>
      </c>
      <c r="C118" s="8" t="s">
        <v>122</v>
      </c>
      <c r="D118" s="31" t="s">
        <v>225</v>
      </c>
      <c r="E118" s="30" t="s">
        <v>44</v>
      </c>
      <c r="F118" s="30" t="s">
        <v>80</v>
      </c>
      <c r="G118" s="60">
        <v>0.8</v>
      </c>
      <c r="H118" s="18"/>
      <c r="I118" s="60">
        <v>0.8</v>
      </c>
    </row>
    <row r="119" ht="29" customHeight="1" spans="1:9">
      <c r="A119" s="8">
        <v>37</v>
      </c>
      <c r="B119" s="30" t="s">
        <v>226</v>
      </c>
      <c r="C119" s="8" t="s">
        <v>122</v>
      </c>
      <c r="D119" s="31" t="s">
        <v>227</v>
      </c>
      <c r="E119" s="30" t="s">
        <v>44</v>
      </c>
      <c r="F119" s="30" t="s">
        <v>80</v>
      </c>
      <c r="G119" s="60">
        <v>3</v>
      </c>
      <c r="H119" s="18"/>
      <c r="I119" s="60">
        <v>3</v>
      </c>
    </row>
    <row r="120" ht="28" customHeight="1" spans="1:9">
      <c r="A120" s="8">
        <v>38</v>
      </c>
      <c r="B120" s="30" t="s">
        <v>228</v>
      </c>
      <c r="C120" s="8" t="s">
        <v>122</v>
      </c>
      <c r="D120" s="31" t="s">
        <v>229</v>
      </c>
      <c r="E120" s="30" t="s">
        <v>44</v>
      </c>
      <c r="F120" s="30" t="s">
        <v>80</v>
      </c>
      <c r="G120" s="60">
        <v>1</v>
      </c>
      <c r="H120" s="18"/>
      <c r="I120" s="60">
        <v>1</v>
      </c>
    </row>
    <row r="121" ht="18" customHeight="1" spans="1:9">
      <c r="A121" s="19" t="s">
        <v>19</v>
      </c>
      <c r="B121" s="19" t="s">
        <v>230</v>
      </c>
      <c r="C121" s="19">
        <v>24</v>
      </c>
      <c r="D121" s="20"/>
      <c r="E121" s="19"/>
      <c r="F121" s="19"/>
      <c r="G121" s="21">
        <f t="shared" ref="G121:I121" si="39">G122</f>
        <v>71.6</v>
      </c>
      <c r="H121" s="21">
        <f t="shared" si="39"/>
        <v>0</v>
      </c>
      <c r="I121" s="21">
        <f t="shared" si="39"/>
        <v>69.5</v>
      </c>
    </row>
    <row r="122" ht="18" customHeight="1" spans="1:9">
      <c r="A122" s="8"/>
      <c r="B122" s="8" t="s">
        <v>231</v>
      </c>
      <c r="C122" s="8">
        <v>24</v>
      </c>
      <c r="D122" s="17"/>
      <c r="E122" s="8"/>
      <c r="F122" s="8"/>
      <c r="G122" s="18">
        <f t="shared" ref="G122:I122" si="40">SUM(G123:G146)</f>
        <v>71.6</v>
      </c>
      <c r="H122" s="18">
        <f t="shared" si="40"/>
        <v>0</v>
      </c>
      <c r="I122" s="18">
        <f t="shared" si="40"/>
        <v>69.5</v>
      </c>
    </row>
    <row r="123" ht="42" customHeight="1" spans="1:9">
      <c r="A123" s="8">
        <v>1</v>
      </c>
      <c r="B123" s="30" t="s">
        <v>232</v>
      </c>
      <c r="C123" s="30" t="s">
        <v>233</v>
      </c>
      <c r="D123" s="25" t="s">
        <v>234</v>
      </c>
      <c r="E123" s="22" t="s">
        <v>44</v>
      </c>
      <c r="F123" s="22" t="s">
        <v>80</v>
      </c>
      <c r="G123" s="60">
        <v>1.19</v>
      </c>
      <c r="H123" s="60"/>
      <c r="I123" s="60">
        <v>1.19</v>
      </c>
    </row>
    <row r="124" ht="24" spans="1:9">
      <c r="A124" s="8">
        <v>2</v>
      </c>
      <c r="B124" s="30" t="s">
        <v>235</v>
      </c>
      <c r="C124" s="30" t="s">
        <v>233</v>
      </c>
      <c r="D124" s="31" t="s">
        <v>236</v>
      </c>
      <c r="E124" s="22" t="s">
        <v>44</v>
      </c>
      <c r="F124" s="22" t="s">
        <v>80</v>
      </c>
      <c r="G124" s="60">
        <v>3.16</v>
      </c>
      <c r="H124" s="60"/>
      <c r="I124" s="60">
        <v>3.16</v>
      </c>
    </row>
    <row r="125" ht="96" spans="1:9">
      <c r="A125" s="8">
        <v>3</v>
      </c>
      <c r="B125" s="30" t="s">
        <v>237</v>
      </c>
      <c r="C125" s="30" t="s">
        <v>233</v>
      </c>
      <c r="D125" s="31" t="s">
        <v>238</v>
      </c>
      <c r="E125" s="22" t="s">
        <v>44</v>
      </c>
      <c r="F125" s="22" t="s">
        <v>80</v>
      </c>
      <c r="G125" s="60">
        <v>1.91</v>
      </c>
      <c r="H125" s="60"/>
      <c r="I125" s="60">
        <v>1.91</v>
      </c>
    </row>
    <row r="126" ht="97" customHeight="1" spans="1:9">
      <c r="A126" s="8">
        <v>4</v>
      </c>
      <c r="B126" s="30" t="s">
        <v>239</v>
      </c>
      <c r="C126" s="30" t="s">
        <v>233</v>
      </c>
      <c r="D126" s="64" t="s">
        <v>240</v>
      </c>
      <c r="E126" s="22" t="s">
        <v>44</v>
      </c>
      <c r="F126" s="22" t="s">
        <v>80</v>
      </c>
      <c r="G126" s="60">
        <v>5.01</v>
      </c>
      <c r="H126" s="60"/>
      <c r="I126" s="60">
        <v>5.01</v>
      </c>
    </row>
    <row r="127" ht="42" customHeight="1" spans="1:9">
      <c r="A127" s="8">
        <v>5</v>
      </c>
      <c r="B127" s="30" t="s">
        <v>241</v>
      </c>
      <c r="C127" s="30" t="s">
        <v>233</v>
      </c>
      <c r="D127" s="31" t="s">
        <v>242</v>
      </c>
      <c r="E127" s="22" t="s">
        <v>44</v>
      </c>
      <c r="F127" s="22" t="s">
        <v>80</v>
      </c>
      <c r="G127" s="60">
        <v>1.86</v>
      </c>
      <c r="H127" s="60"/>
      <c r="I127" s="60">
        <v>1.86</v>
      </c>
    </row>
    <row r="128" ht="42" customHeight="1" spans="1:9">
      <c r="A128" s="8">
        <v>6</v>
      </c>
      <c r="B128" s="30" t="s">
        <v>243</v>
      </c>
      <c r="C128" s="30" t="s">
        <v>233</v>
      </c>
      <c r="D128" s="64" t="s">
        <v>244</v>
      </c>
      <c r="E128" s="22" t="s">
        <v>25</v>
      </c>
      <c r="F128" s="22" t="s">
        <v>245</v>
      </c>
      <c r="G128" s="60">
        <v>0.1</v>
      </c>
      <c r="H128" s="60"/>
      <c r="I128" s="60">
        <v>0.05</v>
      </c>
    </row>
    <row r="129" ht="24" spans="1:9">
      <c r="A129" s="8">
        <v>7</v>
      </c>
      <c r="B129" s="30" t="s">
        <v>246</v>
      </c>
      <c r="C129" s="30" t="s">
        <v>233</v>
      </c>
      <c r="D129" s="64" t="s">
        <v>247</v>
      </c>
      <c r="E129" s="22" t="s">
        <v>44</v>
      </c>
      <c r="F129" s="22" t="s">
        <v>80</v>
      </c>
      <c r="G129" s="60">
        <v>1</v>
      </c>
      <c r="H129" s="60"/>
      <c r="I129" s="60">
        <v>1</v>
      </c>
    </row>
    <row r="130" ht="99" customHeight="1" spans="1:9">
      <c r="A130" s="8">
        <v>8</v>
      </c>
      <c r="B130" s="30" t="s">
        <v>248</v>
      </c>
      <c r="C130" s="30" t="s">
        <v>233</v>
      </c>
      <c r="D130" s="31" t="s">
        <v>249</v>
      </c>
      <c r="E130" s="22" t="s">
        <v>44</v>
      </c>
      <c r="F130" s="22" t="s">
        <v>80</v>
      </c>
      <c r="G130" s="60">
        <v>0.55</v>
      </c>
      <c r="H130" s="60"/>
      <c r="I130" s="60">
        <v>0.55</v>
      </c>
    </row>
    <row r="131" ht="242" customHeight="1" spans="1:9">
      <c r="A131" s="8">
        <v>9</v>
      </c>
      <c r="B131" s="30" t="s">
        <v>250</v>
      </c>
      <c r="C131" s="30" t="s">
        <v>233</v>
      </c>
      <c r="D131" s="64" t="s">
        <v>251</v>
      </c>
      <c r="E131" s="22" t="s">
        <v>44</v>
      </c>
      <c r="F131" s="22" t="s">
        <v>80</v>
      </c>
      <c r="G131" s="60">
        <v>10</v>
      </c>
      <c r="H131" s="60"/>
      <c r="I131" s="60">
        <v>10</v>
      </c>
    </row>
    <row r="132" ht="216" customHeight="1" spans="1:9">
      <c r="A132" s="8">
        <v>10</v>
      </c>
      <c r="B132" s="65" t="s">
        <v>252</v>
      </c>
      <c r="C132" s="30" t="s">
        <v>233</v>
      </c>
      <c r="D132" s="66" t="s">
        <v>253</v>
      </c>
      <c r="E132" s="22" t="s">
        <v>25</v>
      </c>
      <c r="F132" s="22" t="s">
        <v>245</v>
      </c>
      <c r="G132" s="60">
        <v>0.65</v>
      </c>
      <c r="H132" s="60"/>
      <c r="I132" s="60">
        <v>0.4</v>
      </c>
    </row>
    <row r="133" ht="72" spans="1:9">
      <c r="A133" s="8">
        <v>11</v>
      </c>
      <c r="B133" s="30" t="s">
        <v>254</v>
      </c>
      <c r="C133" s="30" t="s">
        <v>233</v>
      </c>
      <c r="D133" s="64" t="s">
        <v>255</v>
      </c>
      <c r="E133" s="22" t="s">
        <v>44</v>
      </c>
      <c r="F133" s="22" t="s">
        <v>80</v>
      </c>
      <c r="G133" s="60">
        <v>1</v>
      </c>
      <c r="H133" s="60"/>
      <c r="I133" s="60">
        <v>1</v>
      </c>
    </row>
    <row r="134" ht="48" spans="1:9">
      <c r="A134" s="8">
        <v>12</v>
      </c>
      <c r="B134" s="30" t="s">
        <v>256</v>
      </c>
      <c r="C134" s="30" t="s">
        <v>233</v>
      </c>
      <c r="D134" s="31" t="s">
        <v>257</v>
      </c>
      <c r="E134" s="22" t="s">
        <v>44</v>
      </c>
      <c r="F134" s="22" t="s">
        <v>80</v>
      </c>
      <c r="G134" s="60">
        <v>0.42</v>
      </c>
      <c r="H134" s="60"/>
      <c r="I134" s="60">
        <v>0.42</v>
      </c>
    </row>
    <row r="135" ht="125" customHeight="1" spans="1:9">
      <c r="A135" s="8">
        <v>13</v>
      </c>
      <c r="B135" s="30" t="s">
        <v>258</v>
      </c>
      <c r="C135" s="30" t="s">
        <v>233</v>
      </c>
      <c r="D135" s="66" t="s">
        <v>259</v>
      </c>
      <c r="E135" s="22" t="s">
        <v>25</v>
      </c>
      <c r="F135" s="22" t="s">
        <v>245</v>
      </c>
      <c r="G135" s="60">
        <v>2</v>
      </c>
      <c r="H135" s="60"/>
      <c r="I135" s="60">
        <v>1.5</v>
      </c>
    </row>
    <row r="136" ht="53" customHeight="1" spans="1:9">
      <c r="A136" s="8">
        <v>14</v>
      </c>
      <c r="B136" s="30" t="s">
        <v>260</v>
      </c>
      <c r="C136" s="30" t="s">
        <v>233</v>
      </c>
      <c r="D136" s="31" t="s">
        <v>261</v>
      </c>
      <c r="E136" s="22" t="s">
        <v>25</v>
      </c>
      <c r="F136" s="22" t="s">
        <v>245</v>
      </c>
      <c r="G136" s="60">
        <v>0.4</v>
      </c>
      <c r="H136" s="60"/>
      <c r="I136" s="60">
        <v>0.1</v>
      </c>
    </row>
    <row r="137" ht="87" customHeight="1" spans="1:9">
      <c r="A137" s="8">
        <v>15</v>
      </c>
      <c r="B137" s="30" t="s">
        <v>262</v>
      </c>
      <c r="C137" s="30" t="s">
        <v>233</v>
      </c>
      <c r="D137" s="31" t="s">
        <v>263</v>
      </c>
      <c r="E137" s="22" t="s">
        <v>25</v>
      </c>
      <c r="F137" s="22" t="s">
        <v>245</v>
      </c>
      <c r="G137" s="60">
        <v>1</v>
      </c>
      <c r="H137" s="60"/>
      <c r="I137" s="60">
        <v>0.5</v>
      </c>
    </row>
    <row r="138" ht="77" customHeight="1" spans="1:9">
      <c r="A138" s="8">
        <v>16</v>
      </c>
      <c r="B138" s="30" t="s">
        <v>264</v>
      </c>
      <c r="C138" s="30" t="s">
        <v>233</v>
      </c>
      <c r="D138" s="64" t="s">
        <v>265</v>
      </c>
      <c r="E138" s="22" t="s">
        <v>44</v>
      </c>
      <c r="F138" s="22" t="s">
        <v>80</v>
      </c>
      <c r="G138" s="60">
        <v>0.17</v>
      </c>
      <c r="H138" s="60"/>
      <c r="I138" s="60">
        <v>0.17</v>
      </c>
    </row>
    <row r="139" ht="162.75" spans="1:9">
      <c r="A139" s="8">
        <v>17</v>
      </c>
      <c r="B139" s="30" t="s">
        <v>266</v>
      </c>
      <c r="C139" s="30" t="s">
        <v>233</v>
      </c>
      <c r="D139" s="66" t="s">
        <v>267</v>
      </c>
      <c r="E139" s="22" t="s">
        <v>25</v>
      </c>
      <c r="F139" s="22" t="s">
        <v>245</v>
      </c>
      <c r="G139" s="60">
        <v>1</v>
      </c>
      <c r="H139" s="60"/>
      <c r="I139" s="60">
        <v>0.5</v>
      </c>
    </row>
    <row r="140" ht="56" customHeight="1" spans="1:9">
      <c r="A140" s="8">
        <v>18</v>
      </c>
      <c r="B140" s="30" t="s">
        <v>268</v>
      </c>
      <c r="C140" s="30" t="s">
        <v>233</v>
      </c>
      <c r="D140" s="64" t="s">
        <v>269</v>
      </c>
      <c r="E140" s="22" t="s">
        <v>44</v>
      </c>
      <c r="F140" s="22" t="s">
        <v>80</v>
      </c>
      <c r="G140" s="60">
        <v>0.14</v>
      </c>
      <c r="H140" s="60"/>
      <c r="I140" s="60">
        <v>0.14</v>
      </c>
    </row>
    <row r="141" ht="177.75" spans="1:9">
      <c r="A141" s="8">
        <v>19</v>
      </c>
      <c r="B141" s="30" t="s">
        <v>270</v>
      </c>
      <c r="C141" s="30" t="s">
        <v>233</v>
      </c>
      <c r="D141" s="66" t="s">
        <v>271</v>
      </c>
      <c r="E141" s="22" t="s">
        <v>44</v>
      </c>
      <c r="F141" s="22" t="s">
        <v>80</v>
      </c>
      <c r="G141" s="60">
        <v>0.24</v>
      </c>
      <c r="H141" s="60"/>
      <c r="I141" s="60">
        <v>0.24</v>
      </c>
    </row>
    <row r="142" ht="54" customHeight="1" spans="1:9">
      <c r="A142" s="8">
        <v>20</v>
      </c>
      <c r="B142" s="30" t="s">
        <v>272</v>
      </c>
      <c r="C142" s="30" t="s">
        <v>233</v>
      </c>
      <c r="D142" s="31" t="s">
        <v>273</v>
      </c>
      <c r="E142" s="22" t="s">
        <v>44</v>
      </c>
      <c r="F142" s="22" t="s">
        <v>80</v>
      </c>
      <c r="G142" s="60">
        <v>0.2</v>
      </c>
      <c r="H142" s="60"/>
      <c r="I142" s="60">
        <v>0.2</v>
      </c>
    </row>
    <row r="143" ht="45" customHeight="1" spans="1:9">
      <c r="A143" s="8">
        <v>21</v>
      </c>
      <c r="B143" s="30" t="s">
        <v>274</v>
      </c>
      <c r="C143" s="30" t="s">
        <v>233</v>
      </c>
      <c r="D143" s="64" t="s">
        <v>275</v>
      </c>
      <c r="E143" s="22" t="s">
        <v>44</v>
      </c>
      <c r="F143" s="22" t="s">
        <v>80</v>
      </c>
      <c r="G143" s="60">
        <v>0.3</v>
      </c>
      <c r="H143" s="60"/>
      <c r="I143" s="60">
        <v>0.3</v>
      </c>
    </row>
    <row r="144" ht="55" customHeight="1" spans="1:9">
      <c r="A144" s="8">
        <v>22</v>
      </c>
      <c r="B144" s="30" t="s">
        <v>276</v>
      </c>
      <c r="C144" s="30" t="s">
        <v>233</v>
      </c>
      <c r="D144" s="31" t="s">
        <v>277</v>
      </c>
      <c r="E144" s="22" t="s">
        <v>44</v>
      </c>
      <c r="F144" s="22" t="s">
        <v>80</v>
      </c>
      <c r="G144" s="60">
        <v>39</v>
      </c>
      <c r="H144" s="60"/>
      <c r="I144" s="60">
        <v>39</v>
      </c>
    </row>
    <row r="145" ht="55" customHeight="1" spans="1:9">
      <c r="A145" s="8">
        <v>23</v>
      </c>
      <c r="B145" s="30" t="s">
        <v>278</v>
      </c>
      <c r="C145" s="30" t="s">
        <v>233</v>
      </c>
      <c r="D145" s="31" t="s">
        <v>279</v>
      </c>
      <c r="E145" s="22" t="s">
        <v>44</v>
      </c>
      <c r="F145" s="22" t="s">
        <v>80</v>
      </c>
      <c r="G145" s="60">
        <v>0.2</v>
      </c>
      <c r="H145" s="60"/>
      <c r="I145" s="60">
        <v>0.2</v>
      </c>
    </row>
    <row r="146" ht="46" customHeight="1" spans="1:9">
      <c r="A146" s="8">
        <v>24</v>
      </c>
      <c r="B146" s="30" t="s">
        <v>280</v>
      </c>
      <c r="C146" s="30" t="s">
        <v>233</v>
      </c>
      <c r="D146" s="31" t="s">
        <v>281</v>
      </c>
      <c r="E146" s="22" t="s">
        <v>44</v>
      </c>
      <c r="F146" s="22" t="s">
        <v>80</v>
      </c>
      <c r="G146" s="60">
        <v>0.1</v>
      </c>
      <c r="H146" s="60"/>
      <c r="I146" s="60">
        <v>0.1</v>
      </c>
    </row>
    <row r="147" ht="18" customHeight="1" spans="1:9">
      <c r="A147" s="19" t="s">
        <v>27</v>
      </c>
      <c r="B147" s="19" t="s">
        <v>282</v>
      </c>
      <c r="C147" s="19">
        <v>7</v>
      </c>
      <c r="D147" s="20"/>
      <c r="E147" s="19"/>
      <c r="F147" s="19"/>
      <c r="G147" s="21">
        <f t="shared" ref="G147:I147" si="41">SUM(G148)</f>
        <v>16.85</v>
      </c>
      <c r="H147" s="21">
        <f t="shared" si="41"/>
        <v>0</v>
      </c>
      <c r="I147" s="21">
        <f t="shared" si="41"/>
        <v>15.255</v>
      </c>
    </row>
    <row r="148" ht="18" customHeight="1" spans="1:9">
      <c r="A148" s="8"/>
      <c r="B148" s="8" t="s">
        <v>283</v>
      </c>
      <c r="C148" s="8">
        <v>7</v>
      </c>
      <c r="D148" s="17"/>
      <c r="E148" s="8"/>
      <c r="F148" s="8"/>
      <c r="G148" s="60">
        <f t="shared" ref="G148:I148" si="42">SUM(G149:G155)</f>
        <v>16.85</v>
      </c>
      <c r="H148" s="60">
        <f t="shared" si="42"/>
        <v>0</v>
      </c>
      <c r="I148" s="60">
        <f t="shared" si="42"/>
        <v>15.255</v>
      </c>
    </row>
    <row r="149" ht="24" spans="1:9">
      <c r="A149" s="8">
        <v>1</v>
      </c>
      <c r="B149" s="8" t="s">
        <v>284</v>
      </c>
      <c r="C149" s="67" t="s">
        <v>285</v>
      </c>
      <c r="D149" s="17" t="s">
        <v>286</v>
      </c>
      <c r="E149" s="8" t="s">
        <v>44</v>
      </c>
      <c r="F149" s="8" t="s">
        <v>108</v>
      </c>
      <c r="G149" s="60">
        <v>7.5</v>
      </c>
      <c r="H149" s="60"/>
      <c r="I149" s="60">
        <v>7.5</v>
      </c>
    </row>
    <row r="150" ht="24" spans="1:9">
      <c r="A150" s="8">
        <v>2</v>
      </c>
      <c r="B150" s="8" t="s">
        <v>287</v>
      </c>
      <c r="C150" s="67" t="s">
        <v>285</v>
      </c>
      <c r="D150" s="17" t="s">
        <v>288</v>
      </c>
      <c r="E150" s="49" t="s">
        <v>44</v>
      </c>
      <c r="F150" s="8" t="s">
        <v>289</v>
      </c>
      <c r="G150" s="60">
        <v>2.015</v>
      </c>
      <c r="H150" s="60"/>
      <c r="I150" s="60">
        <v>2.5</v>
      </c>
    </row>
    <row r="151" ht="24" spans="1:9">
      <c r="A151" s="8">
        <v>3</v>
      </c>
      <c r="B151" s="67" t="s">
        <v>290</v>
      </c>
      <c r="C151" s="67" t="s">
        <v>285</v>
      </c>
      <c r="D151" s="68" t="s">
        <v>291</v>
      </c>
      <c r="E151" s="49" t="s">
        <v>44</v>
      </c>
      <c r="F151" s="67" t="s">
        <v>45</v>
      </c>
      <c r="G151" s="60">
        <v>2.01</v>
      </c>
      <c r="H151" s="60"/>
      <c r="I151" s="60">
        <v>2.01</v>
      </c>
    </row>
    <row r="152" ht="30" customHeight="1" spans="1:9">
      <c r="A152" s="8">
        <v>4</v>
      </c>
      <c r="B152" s="30" t="s">
        <v>292</v>
      </c>
      <c r="C152" s="69" t="s">
        <v>285</v>
      </c>
      <c r="D152" s="31" t="s">
        <v>293</v>
      </c>
      <c r="E152" s="49" t="s">
        <v>25</v>
      </c>
      <c r="F152" s="30" t="s">
        <v>101</v>
      </c>
      <c r="G152" s="60">
        <v>2.73</v>
      </c>
      <c r="H152" s="60"/>
      <c r="I152" s="60">
        <v>2</v>
      </c>
    </row>
    <row r="153" ht="24" spans="1:9">
      <c r="A153" s="8">
        <v>5</v>
      </c>
      <c r="B153" s="67" t="s">
        <v>294</v>
      </c>
      <c r="C153" s="67" t="s">
        <v>285</v>
      </c>
      <c r="D153" s="68" t="s">
        <v>295</v>
      </c>
      <c r="E153" s="49" t="s">
        <v>25</v>
      </c>
      <c r="F153" s="67" t="s">
        <v>296</v>
      </c>
      <c r="G153" s="60">
        <v>1.42</v>
      </c>
      <c r="H153" s="60"/>
      <c r="I153" s="60">
        <v>0.42</v>
      </c>
    </row>
    <row r="154" ht="24" spans="1:9">
      <c r="A154" s="8">
        <v>6</v>
      </c>
      <c r="B154" s="67" t="s">
        <v>297</v>
      </c>
      <c r="C154" s="67" t="s">
        <v>285</v>
      </c>
      <c r="D154" s="70" t="s">
        <v>295</v>
      </c>
      <c r="E154" s="22" t="s">
        <v>44</v>
      </c>
      <c r="F154" s="8" t="s">
        <v>63</v>
      </c>
      <c r="G154" s="60">
        <v>1.1</v>
      </c>
      <c r="H154" s="60"/>
      <c r="I154" s="60">
        <v>0.75</v>
      </c>
    </row>
    <row r="155" ht="30" customHeight="1" spans="1:9">
      <c r="A155" s="8">
        <v>7</v>
      </c>
      <c r="B155" s="67" t="s">
        <v>298</v>
      </c>
      <c r="C155" s="67" t="s">
        <v>285</v>
      </c>
      <c r="D155" s="68" t="s">
        <v>299</v>
      </c>
      <c r="E155" s="67" t="s">
        <v>44</v>
      </c>
      <c r="F155" s="8">
        <v>2022</v>
      </c>
      <c r="G155" s="60">
        <v>0.075</v>
      </c>
      <c r="H155" s="60"/>
      <c r="I155" s="60">
        <v>0.075</v>
      </c>
    </row>
    <row r="156" ht="18" customHeight="1" spans="1:9">
      <c r="A156" s="19" t="s">
        <v>36</v>
      </c>
      <c r="B156" s="19" t="s">
        <v>300</v>
      </c>
      <c r="C156" s="19">
        <v>5</v>
      </c>
      <c r="D156" s="20"/>
      <c r="E156" s="19"/>
      <c r="F156" s="19"/>
      <c r="G156" s="21">
        <f t="shared" ref="G156:I156" si="43">SUM(G157)</f>
        <v>1.67</v>
      </c>
      <c r="H156" s="21">
        <f t="shared" si="43"/>
        <v>0</v>
      </c>
      <c r="I156" s="21">
        <f t="shared" si="43"/>
        <v>1.67</v>
      </c>
    </row>
    <row r="157" ht="18" customHeight="1" spans="1:9">
      <c r="A157" s="8"/>
      <c r="B157" s="8" t="s">
        <v>301</v>
      </c>
      <c r="C157" s="49">
        <v>5</v>
      </c>
      <c r="D157" s="17"/>
      <c r="E157" s="8"/>
      <c r="F157" s="8"/>
      <c r="G157" s="18">
        <f t="shared" ref="G157:I157" si="44">SUM(G158:G162)</f>
        <v>1.67</v>
      </c>
      <c r="H157" s="18">
        <f t="shared" si="44"/>
        <v>0</v>
      </c>
      <c r="I157" s="18">
        <f t="shared" si="44"/>
        <v>1.67</v>
      </c>
    </row>
    <row r="158" ht="24" spans="1:9">
      <c r="A158" s="8">
        <v>1</v>
      </c>
      <c r="B158" s="67" t="s">
        <v>302</v>
      </c>
      <c r="C158" s="67" t="s">
        <v>285</v>
      </c>
      <c r="D158" s="68" t="s">
        <v>303</v>
      </c>
      <c r="E158" s="67" t="s">
        <v>44</v>
      </c>
      <c r="F158" s="67">
        <v>2021</v>
      </c>
      <c r="G158" s="18">
        <v>0.35</v>
      </c>
      <c r="H158" s="18"/>
      <c r="I158" s="18">
        <v>0.35</v>
      </c>
    </row>
    <row r="159" ht="24" spans="1:9">
      <c r="A159" s="8">
        <v>2</v>
      </c>
      <c r="B159" s="67" t="s">
        <v>304</v>
      </c>
      <c r="C159" s="67" t="s">
        <v>285</v>
      </c>
      <c r="D159" s="68" t="s">
        <v>305</v>
      </c>
      <c r="E159" s="67" t="s">
        <v>44</v>
      </c>
      <c r="F159" s="67">
        <v>2022</v>
      </c>
      <c r="G159" s="18">
        <v>0.13</v>
      </c>
      <c r="H159" s="18"/>
      <c r="I159" s="18">
        <v>0.13</v>
      </c>
    </row>
    <row r="160" ht="24" spans="1:9">
      <c r="A160" s="8">
        <v>3</v>
      </c>
      <c r="B160" s="67" t="s">
        <v>306</v>
      </c>
      <c r="C160" s="67" t="s">
        <v>285</v>
      </c>
      <c r="D160" s="68" t="s">
        <v>307</v>
      </c>
      <c r="E160" s="67" t="s">
        <v>44</v>
      </c>
      <c r="F160" s="67">
        <v>2022</v>
      </c>
      <c r="G160" s="18">
        <v>0.12</v>
      </c>
      <c r="H160" s="18"/>
      <c r="I160" s="18">
        <v>0.12</v>
      </c>
    </row>
    <row r="161" ht="24" spans="1:9">
      <c r="A161" s="8">
        <v>4</v>
      </c>
      <c r="B161" s="67" t="s">
        <v>308</v>
      </c>
      <c r="C161" s="67" t="s">
        <v>285</v>
      </c>
      <c r="D161" s="68" t="s">
        <v>309</v>
      </c>
      <c r="E161" s="67" t="s">
        <v>44</v>
      </c>
      <c r="F161" s="67">
        <v>2022</v>
      </c>
      <c r="G161" s="18">
        <v>0.96</v>
      </c>
      <c r="H161" s="18"/>
      <c r="I161" s="18">
        <v>0.96</v>
      </c>
    </row>
    <row r="162" ht="31" customHeight="1" spans="1:9">
      <c r="A162" s="8">
        <v>5</v>
      </c>
      <c r="B162" s="67" t="s">
        <v>310</v>
      </c>
      <c r="C162" s="67" t="s">
        <v>285</v>
      </c>
      <c r="D162" s="68" t="s">
        <v>311</v>
      </c>
      <c r="E162" s="67" t="s">
        <v>44</v>
      </c>
      <c r="F162" s="71" t="s">
        <v>80</v>
      </c>
      <c r="G162" s="18">
        <v>0.11</v>
      </c>
      <c r="H162" s="18"/>
      <c r="I162" s="18">
        <v>0.11</v>
      </c>
    </row>
    <row r="163" ht="24" spans="1:9">
      <c r="A163" s="19" t="s">
        <v>40</v>
      </c>
      <c r="B163" s="19" t="s">
        <v>312</v>
      </c>
      <c r="C163" s="19">
        <v>8</v>
      </c>
      <c r="D163" s="20"/>
      <c r="E163" s="19"/>
      <c r="F163" s="19"/>
      <c r="G163" s="21">
        <f t="shared" ref="G163:I163" si="45">SUM(G164)</f>
        <v>3.34</v>
      </c>
      <c r="H163" s="21">
        <f t="shared" si="45"/>
        <v>0</v>
      </c>
      <c r="I163" s="21">
        <f t="shared" si="45"/>
        <v>3.34</v>
      </c>
    </row>
    <row r="164" ht="18" customHeight="1" spans="1:9">
      <c r="A164" s="8"/>
      <c r="B164" s="8" t="s">
        <v>313</v>
      </c>
      <c r="C164" s="8">
        <v>8</v>
      </c>
      <c r="D164" s="17"/>
      <c r="E164" s="8"/>
      <c r="F164" s="8"/>
      <c r="G164" s="18">
        <f t="shared" ref="G164:I164" si="46">SUM(G165:G172)</f>
        <v>3.34</v>
      </c>
      <c r="H164" s="18">
        <f t="shared" si="46"/>
        <v>0</v>
      </c>
      <c r="I164" s="18">
        <f t="shared" si="46"/>
        <v>3.34</v>
      </c>
    </row>
    <row r="165" ht="42" customHeight="1" spans="1:9">
      <c r="A165" s="8">
        <v>1</v>
      </c>
      <c r="B165" s="72" t="s">
        <v>314</v>
      </c>
      <c r="C165" s="67" t="s">
        <v>285</v>
      </c>
      <c r="D165" s="73" t="s">
        <v>315</v>
      </c>
      <c r="E165" s="67" t="s">
        <v>44</v>
      </c>
      <c r="F165" s="72">
        <v>2021</v>
      </c>
      <c r="G165" s="74">
        <v>0.55</v>
      </c>
      <c r="H165" s="18"/>
      <c r="I165" s="74">
        <v>0.55</v>
      </c>
    </row>
    <row r="166" ht="48" spans="1:9">
      <c r="A166" s="8">
        <v>2</v>
      </c>
      <c r="B166" s="75" t="s">
        <v>316</v>
      </c>
      <c r="C166" s="67" t="s">
        <v>285</v>
      </c>
      <c r="D166" s="76" t="s">
        <v>317</v>
      </c>
      <c r="E166" s="67" t="s">
        <v>44</v>
      </c>
      <c r="F166" s="77" t="s">
        <v>80</v>
      </c>
      <c r="G166" s="78">
        <v>0.19</v>
      </c>
      <c r="H166" s="18"/>
      <c r="I166" s="78">
        <v>0.19</v>
      </c>
    </row>
    <row r="167" ht="36" spans="1:9">
      <c r="A167" s="8">
        <v>3</v>
      </c>
      <c r="B167" s="72" t="s">
        <v>318</v>
      </c>
      <c r="C167" s="67" t="s">
        <v>319</v>
      </c>
      <c r="D167" s="73" t="s">
        <v>320</v>
      </c>
      <c r="E167" s="67" t="s">
        <v>44</v>
      </c>
      <c r="F167" s="72">
        <v>2021</v>
      </c>
      <c r="G167" s="74">
        <v>0.62</v>
      </c>
      <c r="H167" s="18"/>
      <c r="I167" s="74">
        <v>0.62</v>
      </c>
    </row>
    <row r="168" ht="43" customHeight="1" spans="1:9">
      <c r="A168" s="8">
        <v>4</v>
      </c>
      <c r="B168" s="75" t="s">
        <v>321</v>
      </c>
      <c r="C168" s="67" t="s">
        <v>285</v>
      </c>
      <c r="D168" s="76" t="s">
        <v>322</v>
      </c>
      <c r="E168" s="67" t="s">
        <v>44</v>
      </c>
      <c r="F168" s="72">
        <v>2021</v>
      </c>
      <c r="G168" s="74">
        <v>0.09</v>
      </c>
      <c r="H168" s="18"/>
      <c r="I168" s="74">
        <v>0.09</v>
      </c>
    </row>
    <row r="169" ht="36" spans="1:9">
      <c r="A169" s="8">
        <v>5</v>
      </c>
      <c r="B169" s="75" t="s">
        <v>323</v>
      </c>
      <c r="C169" s="67" t="s">
        <v>285</v>
      </c>
      <c r="D169" s="76" t="s">
        <v>324</v>
      </c>
      <c r="E169" s="67" t="s">
        <v>44</v>
      </c>
      <c r="F169" s="79">
        <v>2021</v>
      </c>
      <c r="G169" s="35">
        <v>0.5</v>
      </c>
      <c r="H169" s="18"/>
      <c r="I169" s="35">
        <v>0.5</v>
      </c>
    </row>
    <row r="170" ht="31" customHeight="1" spans="1:9">
      <c r="A170" s="8">
        <v>6</v>
      </c>
      <c r="B170" s="75" t="s">
        <v>325</v>
      </c>
      <c r="C170" s="67" t="s">
        <v>285</v>
      </c>
      <c r="D170" s="76" t="s">
        <v>326</v>
      </c>
      <c r="E170" s="67" t="s">
        <v>44</v>
      </c>
      <c r="F170" s="72">
        <v>2021</v>
      </c>
      <c r="G170" s="74">
        <v>0.35</v>
      </c>
      <c r="H170" s="18"/>
      <c r="I170" s="74">
        <v>0.35</v>
      </c>
    </row>
    <row r="171" ht="42" customHeight="1" spans="1:9">
      <c r="A171" s="8">
        <v>7</v>
      </c>
      <c r="B171" s="75" t="s">
        <v>327</v>
      </c>
      <c r="C171" s="67" t="s">
        <v>285</v>
      </c>
      <c r="D171" s="76" t="s">
        <v>328</v>
      </c>
      <c r="E171" s="67" t="s">
        <v>44</v>
      </c>
      <c r="F171" s="72">
        <v>2021</v>
      </c>
      <c r="G171" s="74">
        <v>0.89</v>
      </c>
      <c r="H171" s="18"/>
      <c r="I171" s="74">
        <v>0.89</v>
      </c>
    </row>
    <row r="172" ht="42" customHeight="1" spans="1:9">
      <c r="A172" s="8">
        <v>8</v>
      </c>
      <c r="B172" s="72" t="s">
        <v>329</v>
      </c>
      <c r="C172" s="67" t="s">
        <v>285</v>
      </c>
      <c r="D172" s="76" t="s">
        <v>330</v>
      </c>
      <c r="E172" s="67" t="s">
        <v>44</v>
      </c>
      <c r="F172" s="79">
        <v>2021</v>
      </c>
      <c r="G172" s="74">
        <v>0.15</v>
      </c>
      <c r="H172" s="18"/>
      <c r="I172" s="74">
        <v>0.15</v>
      </c>
    </row>
    <row r="173" ht="25" customHeight="1" spans="1:9">
      <c r="A173" s="19" t="s">
        <v>49</v>
      </c>
      <c r="B173" s="19" t="s">
        <v>331</v>
      </c>
      <c r="C173" s="19">
        <v>1</v>
      </c>
      <c r="D173" s="20"/>
      <c r="E173" s="19"/>
      <c r="F173" s="19"/>
      <c r="G173" s="21">
        <f t="shared" ref="G173:I173" si="47">SUM(G174)</f>
        <v>15.27</v>
      </c>
      <c r="H173" s="21">
        <f t="shared" si="47"/>
        <v>0</v>
      </c>
      <c r="I173" s="21">
        <f t="shared" si="47"/>
        <v>15.27</v>
      </c>
    </row>
    <row r="174" ht="18" customHeight="1" spans="1:9">
      <c r="A174" s="8"/>
      <c r="B174" s="8" t="s">
        <v>21</v>
      </c>
      <c r="C174" s="8">
        <v>1</v>
      </c>
      <c r="D174" s="17"/>
      <c r="E174" s="8"/>
      <c r="F174" s="8"/>
      <c r="G174" s="18">
        <f t="shared" ref="G174:I174" si="48">SUM(G175:G175)</f>
        <v>15.27</v>
      </c>
      <c r="H174" s="18">
        <f t="shared" si="48"/>
        <v>0</v>
      </c>
      <c r="I174" s="18">
        <f t="shared" si="48"/>
        <v>15.27</v>
      </c>
    </row>
    <row r="175" ht="26" customHeight="1" spans="1:9">
      <c r="A175" s="8">
        <v>1</v>
      </c>
      <c r="B175" s="8" t="s">
        <v>332</v>
      </c>
      <c r="C175" s="8" t="s">
        <v>285</v>
      </c>
      <c r="D175" s="76" t="s">
        <v>333</v>
      </c>
      <c r="E175" s="8" t="s">
        <v>44</v>
      </c>
      <c r="F175" s="8" t="s">
        <v>80</v>
      </c>
      <c r="G175" s="18">
        <v>15.27</v>
      </c>
      <c r="H175" s="18"/>
      <c r="I175" s="18">
        <v>15.27</v>
      </c>
    </row>
    <row r="176" ht="18" customHeight="1" spans="1:9">
      <c r="A176" s="19" t="s">
        <v>75</v>
      </c>
      <c r="B176" s="19" t="s">
        <v>334</v>
      </c>
      <c r="C176" s="19">
        <v>20</v>
      </c>
      <c r="D176" s="20"/>
      <c r="E176" s="19"/>
      <c r="F176" s="19"/>
      <c r="G176" s="21">
        <f t="shared" ref="G176:I176" si="49">SUM(G177,G179)</f>
        <v>7.498</v>
      </c>
      <c r="H176" s="21">
        <f t="shared" si="49"/>
        <v>0.03</v>
      </c>
      <c r="I176" s="21">
        <f t="shared" si="49"/>
        <v>7.468</v>
      </c>
    </row>
    <row r="177" ht="18" customHeight="1" spans="1:9">
      <c r="A177" s="8"/>
      <c r="B177" s="8" t="s">
        <v>15</v>
      </c>
      <c r="C177" s="8">
        <v>1</v>
      </c>
      <c r="D177" s="17"/>
      <c r="E177" s="8"/>
      <c r="F177" s="8"/>
      <c r="G177" s="18">
        <f t="shared" ref="G177:I177" si="50">SUM(G178)</f>
        <v>0.13</v>
      </c>
      <c r="H177" s="18">
        <f t="shared" si="50"/>
        <v>0.03</v>
      </c>
      <c r="I177" s="18">
        <f t="shared" si="50"/>
        <v>0.1</v>
      </c>
    </row>
    <row r="178" ht="26" customHeight="1" spans="1:9">
      <c r="A178" s="8">
        <v>1</v>
      </c>
      <c r="B178" s="8" t="s">
        <v>335</v>
      </c>
      <c r="C178" s="49" t="s">
        <v>285</v>
      </c>
      <c r="D178" s="17" t="s">
        <v>336</v>
      </c>
      <c r="E178" s="8" t="s">
        <v>44</v>
      </c>
      <c r="F178" s="8" t="s">
        <v>337</v>
      </c>
      <c r="G178" s="18">
        <v>0.13</v>
      </c>
      <c r="H178" s="18">
        <v>0.03</v>
      </c>
      <c r="I178" s="18">
        <v>0.1</v>
      </c>
    </row>
    <row r="179" spans="1:9">
      <c r="A179" s="8"/>
      <c r="B179" s="8" t="s">
        <v>338</v>
      </c>
      <c r="C179" s="8">
        <v>19</v>
      </c>
      <c r="D179" s="17"/>
      <c r="E179" s="8"/>
      <c r="F179" s="8"/>
      <c r="G179" s="18">
        <f t="shared" ref="G179:I179" si="51">SUM(G180:G198)</f>
        <v>7.368</v>
      </c>
      <c r="H179" s="18">
        <f t="shared" si="51"/>
        <v>0</v>
      </c>
      <c r="I179" s="18">
        <f t="shared" si="51"/>
        <v>7.368</v>
      </c>
    </row>
    <row r="180" ht="26" customHeight="1" spans="1:9">
      <c r="A180" s="26">
        <v>1</v>
      </c>
      <c r="B180" s="30" t="s">
        <v>339</v>
      </c>
      <c r="C180" s="30" t="s">
        <v>285</v>
      </c>
      <c r="D180" s="31" t="s">
        <v>340</v>
      </c>
      <c r="E180" s="8" t="s">
        <v>44</v>
      </c>
      <c r="F180" s="80" t="s">
        <v>54</v>
      </c>
      <c r="G180" s="80">
        <v>0.568</v>
      </c>
      <c r="H180" s="80"/>
      <c r="I180" s="80">
        <v>0.568</v>
      </c>
    </row>
    <row r="181" ht="26" customHeight="1" spans="1:9">
      <c r="A181" s="81">
        <v>2</v>
      </c>
      <c r="B181" s="30" t="s">
        <v>341</v>
      </c>
      <c r="C181" s="69" t="s">
        <v>285</v>
      </c>
      <c r="D181" s="82" t="s">
        <v>342</v>
      </c>
      <c r="E181" s="8" t="s">
        <v>44</v>
      </c>
      <c r="F181" s="30" t="s">
        <v>54</v>
      </c>
      <c r="G181" s="80">
        <v>0.45</v>
      </c>
      <c r="H181" s="80"/>
      <c r="I181" s="80">
        <v>0.45</v>
      </c>
    </row>
    <row r="182" ht="26" customHeight="1" spans="1:9">
      <c r="A182" s="26">
        <v>3</v>
      </c>
      <c r="B182" s="30" t="s">
        <v>343</v>
      </c>
      <c r="C182" s="69" t="s">
        <v>285</v>
      </c>
      <c r="D182" s="82" t="s">
        <v>344</v>
      </c>
      <c r="E182" s="8" t="s">
        <v>44</v>
      </c>
      <c r="F182" s="30" t="s">
        <v>54</v>
      </c>
      <c r="G182" s="80">
        <v>0.39</v>
      </c>
      <c r="H182" s="80"/>
      <c r="I182" s="80">
        <v>0.39</v>
      </c>
    </row>
    <row r="183" ht="26" customHeight="1" spans="1:9">
      <c r="A183" s="26">
        <v>4</v>
      </c>
      <c r="B183" s="30" t="s">
        <v>345</v>
      </c>
      <c r="C183" s="30" t="s">
        <v>285</v>
      </c>
      <c r="D183" s="31" t="s">
        <v>346</v>
      </c>
      <c r="E183" s="30" t="s">
        <v>44</v>
      </c>
      <c r="F183" s="30">
        <v>2021</v>
      </c>
      <c r="G183" s="80">
        <v>0.59</v>
      </c>
      <c r="H183" s="80"/>
      <c r="I183" s="80">
        <v>0.59</v>
      </c>
    </row>
    <row r="184" ht="26" customHeight="1" spans="1:9">
      <c r="A184" s="81">
        <v>5</v>
      </c>
      <c r="B184" s="30" t="s">
        <v>347</v>
      </c>
      <c r="C184" s="30" t="s">
        <v>285</v>
      </c>
      <c r="D184" s="31" t="s">
        <v>348</v>
      </c>
      <c r="E184" s="30" t="s">
        <v>44</v>
      </c>
      <c r="F184" s="30">
        <v>2021</v>
      </c>
      <c r="G184" s="80">
        <v>0.45</v>
      </c>
      <c r="H184" s="80"/>
      <c r="I184" s="80">
        <v>0.45</v>
      </c>
    </row>
    <row r="185" ht="26" customHeight="1" spans="1:9">
      <c r="A185" s="26">
        <v>6</v>
      </c>
      <c r="B185" s="30" t="s">
        <v>349</v>
      </c>
      <c r="C185" s="30" t="s">
        <v>285</v>
      </c>
      <c r="D185" s="31" t="s">
        <v>350</v>
      </c>
      <c r="E185" s="30" t="s">
        <v>44</v>
      </c>
      <c r="F185" s="30">
        <v>2021</v>
      </c>
      <c r="G185" s="80">
        <v>0.52</v>
      </c>
      <c r="H185" s="80"/>
      <c r="I185" s="80">
        <v>0.52</v>
      </c>
    </row>
    <row r="186" ht="26" customHeight="1" spans="1:9">
      <c r="A186" s="26">
        <v>7</v>
      </c>
      <c r="B186" s="30" t="s">
        <v>351</v>
      </c>
      <c r="C186" s="30" t="s">
        <v>285</v>
      </c>
      <c r="D186" s="31" t="s">
        <v>352</v>
      </c>
      <c r="E186" s="30" t="s">
        <v>44</v>
      </c>
      <c r="F186" s="30">
        <v>2022</v>
      </c>
      <c r="G186" s="80">
        <v>0.7</v>
      </c>
      <c r="H186" s="80"/>
      <c r="I186" s="80">
        <v>0.7</v>
      </c>
    </row>
    <row r="187" ht="26" customHeight="1" spans="1:9">
      <c r="A187" s="81">
        <v>8</v>
      </c>
      <c r="B187" s="30" t="s">
        <v>353</v>
      </c>
      <c r="C187" s="30" t="s">
        <v>285</v>
      </c>
      <c r="D187" s="31" t="s">
        <v>354</v>
      </c>
      <c r="E187" s="30" t="s">
        <v>44</v>
      </c>
      <c r="F187" s="30">
        <v>2022</v>
      </c>
      <c r="G187" s="80">
        <v>0.7</v>
      </c>
      <c r="H187" s="80"/>
      <c r="I187" s="80">
        <v>0.7</v>
      </c>
    </row>
    <row r="188" ht="26" customHeight="1" spans="1:9">
      <c r="A188" s="26">
        <v>9</v>
      </c>
      <c r="B188" s="30" t="s">
        <v>355</v>
      </c>
      <c r="C188" s="30" t="s">
        <v>285</v>
      </c>
      <c r="D188" s="31" t="s">
        <v>356</v>
      </c>
      <c r="E188" s="30" t="s">
        <v>44</v>
      </c>
      <c r="F188" s="30">
        <v>2022</v>
      </c>
      <c r="G188" s="80">
        <v>0.52</v>
      </c>
      <c r="H188" s="80"/>
      <c r="I188" s="80">
        <v>0.52</v>
      </c>
    </row>
    <row r="189" ht="26" customHeight="1" spans="1:9">
      <c r="A189" s="26">
        <v>10</v>
      </c>
      <c r="B189" s="30" t="s">
        <v>357</v>
      </c>
      <c r="C189" s="30" t="s">
        <v>285</v>
      </c>
      <c r="D189" s="31" t="s">
        <v>358</v>
      </c>
      <c r="E189" s="30" t="s">
        <v>44</v>
      </c>
      <c r="F189" s="30">
        <v>2023</v>
      </c>
      <c r="G189" s="80">
        <v>0.31</v>
      </c>
      <c r="H189" s="80"/>
      <c r="I189" s="80">
        <v>0.31</v>
      </c>
    </row>
    <row r="190" ht="26" customHeight="1" spans="1:9">
      <c r="A190" s="81">
        <v>11</v>
      </c>
      <c r="B190" s="30" t="s">
        <v>359</v>
      </c>
      <c r="C190" s="30" t="s">
        <v>285</v>
      </c>
      <c r="D190" s="31" t="s">
        <v>360</v>
      </c>
      <c r="E190" s="30" t="s">
        <v>44</v>
      </c>
      <c r="F190" s="30">
        <v>2023</v>
      </c>
      <c r="G190" s="80">
        <v>0.38</v>
      </c>
      <c r="H190" s="80"/>
      <c r="I190" s="80">
        <v>0.38</v>
      </c>
    </row>
    <row r="191" ht="26" customHeight="1" spans="1:9">
      <c r="A191" s="26">
        <v>12</v>
      </c>
      <c r="B191" s="30" t="s">
        <v>361</v>
      </c>
      <c r="C191" s="30" t="s">
        <v>285</v>
      </c>
      <c r="D191" s="31" t="s">
        <v>362</v>
      </c>
      <c r="E191" s="30" t="s">
        <v>44</v>
      </c>
      <c r="F191" s="30">
        <v>2023</v>
      </c>
      <c r="G191" s="80">
        <v>0.45</v>
      </c>
      <c r="H191" s="80"/>
      <c r="I191" s="80">
        <v>0.45</v>
      </c>
    </row>
    <row r="192" ht="26" customHeight="1" spans="1:9">
      <c r="A192" s="26">
        <v>13</v>
      </c>
      <c r="B192" s="30" t="s">
        <v>363</v>
      </c>
      <c r="C192" s="30" t="s">
        <v>285</v>
      </c>
      <c r="D192" s="31" t="s">
        <v>364</v>
      </c>
      <c r="E192" s="30" t="s">
        <v>44</v>
      </c>
      <c r="F192" s="30">
        <v>2024</v>
      </c>
      <c r="G192" s="80">
        <v>0.21</v>
      </c>
      <c r="H192" s="80"/>
      <c r="I192" s="80">
        <v>0.21</v>
      </c>
    </row>
    <row r="193" ht="26" customHeight="1" spans="1:9">
      <c r="A193" s="81">
        <v>14</v>
      </c>
      <c r="B193" s="30" t="s">
        <v>365</v>
      </c>
      <c r="C193" s="30" t="s">
        <v>285</v>
      </c>
      <c r="D193" s="31" t="s">
        <v>366</v>
      </c>
      <c r="E193" s="30" t="s">
        <v>44</v>
      </c>
      <c r="F193" s="30">
        <v>2024</v>
      </c>
      <c r="G193" s="80">
        <v>0.12</v>
      </c>
      <c r="H193" s="80"/>
      <c r="I193" s="80">
        <v>0.12</v>
      </c>
    </row>
    <row r="194" ht="26" customHeight="1" spans="1:9">
      <c r="A194" s="26">
        <v>15</v>
      </c>
      <c r="B194" s="30" t="s">
        <v>367</v>
      </c>
      <c r="C194" s="30" t="s">
        <v>285</v>
      </c>
      <c r="D194" s="31" t="s">
        <v>368</v>
      </c>
      <c r="E194" s="30" t="s">
        <v>44</v>
      </c>
      <c r="F194" s="30">
        <v>2024</v>
      </c>
      <c r="G194" s="80">
        <v>0.21</v>
      </c>
      <c r="H194" s="80"/>
      <c r="I194" s="80">
        <v>0.21</v>
      </c>
    </row>
    <row r="195" ht="26" customHeight="1" spans="1:9">
      <c r="A195" s="26">
        <v>16</v>
      </c>
      <c r="B195" s="30" t="s">
        <v>369</v>
      </c>
      <c r="C195" s="30" t="s">
        <v>285</v>
      </c>
      <c r="D195" s="31" t="s">
        <v>370</v>
      </c>
      <c r="E195" s="30" t="s">
        <v>44</v>
      </c>
      <c r="F195" s="30">
        <v>2025</v>
      </c>
      <c r="G195" s="80">
        <v>0.31</v>
      </c>
      <c r="H195" s="80"/>
      <c r="I195" s="80">
        <v>0.31</v>
      </c>
    </row>
    <row r="196" ht="26" customHeight="1" spans="1:9">
      <c r="A196" s="81">
        <v>17</v>
      </c>
      <c r="B196" s="30" t="s">
        <v>371</v>
      </c>
      <c r="C196" s="30" t="s">
        <v>285</v>
      </c>
      <c r="D196" s="31" t="s">
        <v>372</v>
      </c>
      <c r="E196" s="30" t="s">
        <v>44</v>
      </c>
      <c r="F196" s="30">
        <v>2025</v>
      </c>
      <c r="G196" s="80">
        <v>0.28</v>
      </c>
      <c r="H196" s="80"/>
      <c r="I196" s="80">
        <v>0.28</v>
      </c>
    </row>
    <row r="197" ht="26" customHeight="1" spans="1:9">
      <c r="A197" s="26">
        <v>18</v>
      </c>
      <c r="B197" s="30" t="s">
        <v>373</v>
      </c>
      <c r="C197" s="30" t="s">
        <v>285</v>
      </c>
      <c r="D197" s="31" t="s">
        <v>374</v>
      </c>
      <c r="E197" s="30" t="s">
        <v>44</v>
      </c>
      <c r="F197" s="30">
        <v>2025</v>
      </c>
      <c r="G197" s="80">
        <v>0.105</v>
      </c>
      <c r="H197" s="80"/>
      <c r="I197" s="80">
        <v>0.105</v>
      </c>
    </row>
    <row r="198" ht="26" customHeight="1" spans="1:9">
      <c r="A198" s="26">
        <v>19</v>
      </c>
      <c r="B198" s="30" t="s">
        <v>375</v>
      </c>
      <c r="C198" s="30" t="s">
        <v>285</v>
      </c>
      <c r="D198" s="31" t="s">
        <v>376</v>
      </c>
      <c r="E198" s="30" t="s">
        <v>44</v>
      </c>
      <c r="F198" s="30">
        <v>2025</v>
      </c>
      <c r="G198" s="80">
        <v>0.105</v>
      </c>
      <c r="H198" s="80"/>
      <c r="I198" s="80">
        <v>0.105</v>
      </c>
    </row>
    <row r="199" ht="18" customHeight="1" spans="1:9">
      <c r="A199" s="19" t="s">
        <v>83</v>
      </c>
      <c r="B199" s="19" t="s">
        <v>377</v>
      </c>
      <c r="C199" s="19">
        <v>4</v>
      </c>
      <c r="D199" s="20"/>
      <c r="E199" s="19"/>
      <c r="F199" s="19"/>
      <c r="G199" s="21">
        <f t="shared" ref="G199:I199" si="52">SUM(G200,G202)</f>
        <v>22.64</v>
      </c>
      <c r="H199" s="21">
        <f t="shared" si="52"/>
        <v>12.5</v>
      </c>
      <c r="I199" s="21">
        <f t="shared" si="52"/>
        <v>10.14</v>
      </c>
    </row>
    <row r="200" ht="18" customHeight="1" spans="1:9">
      <c r="A200" s="8"/>
      <c r="B200" s="8" t="s">
        <v>15</v>
      </c>
      <c r="C200" s="8">
        <v>1</v>
      </c>
      <c r="D200" s="17"/>
      <c r="E200" s="8"/>
      <c r="F200" s="8"/>
      <c r="G200" s="18">
        <f t="shared" ref="G200:I200" si="53">SUM(G201)</f>
        <v>20.08</v>
      </c>
      <c r="H200" s="18">
        <f t="shared" si="53"/>
        <v>12.5</v>
      </c>
      <c r="I200" s="18">
        <f t="shared" si="53"/>
        <v>7.58</v>
      </c>
    </row>
    <row r="201" ht="72" spans="1:9">
      <c r="A201" s="8">
        <v>1</v>
      </c>
      <c r="B201" s="8" t="s">
        <v>378</v>
      </c>
      <c r="C201" s="8" t="s">
        <v>319</v>
      </c>
      <c r="D201" s="17" t="s">
        <v>379</v>
      </c>
      <c r="E201" s="8" t="s">
        <v>44</v>
      </c>
      <c r="F201" s="8" t="s">
        <v>380</v>
      </c>
      <c r="G201" s="18">
        <v>20.08</v>
      </c>
      <c r="H201" s="18">
        <v>12.5</v>
      </c>
      <c r="I201" s="18">
        <v>7.58</v>
      </c>
    </row>
    <row r="202" ht="18" customHeight="1" spans="1:9">
      <c r="A202" s="8"/>
      <c r="B202" s="8" t="s">
        <v>112</v>
      </c>
      <c r="C202" s="8">
        <v>3</v>
      </c>
      <c r="D202" s="17"/>
      <c r="E202" s="8"/>
      <c r="F202" s="8"/>
      <c r="G202" s="18">
        <f t="shared" ref="G202:I202" si="54">SUM(G203:G205)</f>
        <v>2.56</v>
      </c>
      <c r="H202" s="18">
        <f t="shared" si="54"/>
        <v>0</v>
      </c>
      <c r="I202" s="18">
        <f t="shared" si="54"/>
        <v>2.56</v>
      </c>
    </row>
    <row r="203" ht="31" customHeight="1" spans="1:9">
      <c r="A203" s="8">
        <v>1</v>
      </c>
      <c r="B203" s="8" t="s">
        <v>381</v>
      </c>
      <c r="C203" s="8" t="s">
        <v>285</v>
      </c>
      <c r="D203" s="17" t="s">
        <v>382</v>
      </c>
      <c r="E203" s="8" t="s">
        <v>44</v>
      </c>
      <c r="F203" s="8">
        <v>2025</v>
      </c>
      <c r="G203" s="8">
        <v>2.1</v>
      </c>
      <c r="H203" s="8"/>
      <c r="I203" s="8">
        <v>2.1</v>
      </c>
    </row>
    <row r="204" ht="24" spans="1:9">
      <c r="A204" s="8">
        <v>2</v>
      </c>
      <c r="B204" s="22" t="s">
        <v>383</v>
      </c>
      <c r="C204" s="22" t="s">
        <v>78</v>
      </c>
      <c r="D204" s="25" t="s">
        <v>384</v>
      </c>
      <c r="E204" s="8" t="s">
        <v>44</v>
      </c>
      <c r="F204" s="22" t="s">
        <v>80</v>
      </c>
      <c r="G204" s="32">
        <v>0.16</v>
      </c>
      <c r="H204" s="32"/>
      <c r="I204" s="32">
        <v>0.16</v>
      </c>
    </row>
    <row r="205" ht="28" customHeight="1" spans="1:9">
      <c r="A205" s="8">
        <v>3</v>
      </c>
      <c r="B205" s="30" t="s">
        <v>385</v>
      </c>
      <c r="C205" s="69" t="s">
        <v>285</v>
      </c>
      <c r="D205" s="31" t="s">
        <v>386</v>
      </c>
      <c r="E205" s="8" t="s">
        <v>44</v>
      </c>
      <c r="F205" s="30">
        <v>2022</v>
      </c>
      <c r="G205" s="60">
        <v>0.3</v>
      </c>
      <c r="H205" s="32"/>
      <c r="I205" s="60">
        <v>0.3</v>
      </c>
    </row>
    <row r="206" ht="18" customHeight="1" spans="1:9">
      <c r="A206" s="19" t="s">
        <v>87</v>
      </c>
      <c r="B206" s="19" t="s">
        <v>387</v>
      </c>
      <c r="C206" s="19">
        <v>2</v>
      </c>
      <c r="D206" s="20"/>
      <c r="E206" s="19"/>
      <c r="F206" s="19"/>
      <c r="G206" s="21">
        <f t="shared" ref="G206:I206" si="55">SUM(G207)</f>
        <v>0.3</v>
      </c>
      <c r="H206" s="21">
        <f t="shared" si="55"/>
        <v>0</v>
      </c>
      <c r="I206" s="21">
        <f t="shared" si="55"/>
        <v>0.3</v>
      </c>
    </row>
    <row r="207" ht="18" customHeight="1" spans="1:9">
      <c r="A207" s="8"/>
      <c r="B207" s="8" t="s">
        <v>29</v>
      </c>
      <c r="C207" s="8">
        <v>2</v>
      </c>
      <c r="D207" s="17"/>
      <c r="E207" s="8"/>
      <c r="F207" s="8"/>
      <c r="G207" s="18">
        <f t="shared" ref="G207:I207" si="56">SUM(G208:G209)</f>
        <v>0.3</v>
      </c>
      <c r="H207" s="18">
        <f t="shared" si="56"/>
        <v>0</v>
      </c>
      <c r="I207" s="18">
        <f t="shared" si="56"/>
        <v>0.3</v>
      </c>
    </row>
    <row r="208" ht="28" customHeight="1" spans="1:9">
      <c r="A208" s="8">
        <v>1</v>
      </c>
      <c r="B208" s="8" t="s">
        <v>388</v>
      </c>
      <c r="C208" s="8" t="s">
        <v>285</v>
      </c>
      <c r="D208" s="17" t="s">
        <v>389</v>
      </c>
      <c r="E208" s="8" t="s">
        <v>44</v>
      </c>
      <c r="F208" s="22">
        <v>2022</v>
      </c>
      <c r="G208" s="18">
        <v>0.15</v>
      </c>
      <c r="H208" s="18"/>
      <c r="I208" s="18">
        <v>0.15</v>
      </c>
    </row>
    <row r="209" ht="28" customHeight="1" spans="1:9">
      <c r="A209" s="8">
        <v>2</v>
      </c>
      <c r="B209" s="8" t="s">
        <v>390</v>
      </c>
      <c r="C209" s="8" t="s">
        <v>285</v>
      </c>
      <c r="D209" s="17" t="s">
        <v>391</v>
      </c>
      <c r="E209" s="8" t="s">
        <v>44</v>
      </c>
      <c r="F209" s="22">
        <v>2023</v>
      </c>
      <c r="G209" s="18">
        <v>0.15</v>
      </c>
      <c r="H209" s="18"/>
      <c r="I209" s="18">
        <v>0.15</v>
      </c>
    </row>
    <row r="210" ht="24" spans="1:9">
      <c r="A210" s="19" t="s">
        <v>92</v>
      </c>
      <c r="B210" s="19" t="s">
        <v>392</v>
      </c>
      <c r="C210" s="19">
        <f t="shared" ref="C210:I210" si="57">SUM(C211,C214)</f>
        <v>38</v>
      </c>
      <c r="D210" s="20"/>
      <c r="E210" s="19"/>
      <c r="F210" s="19"/>
      <c r="G210" s="21">
        <f t="shared" si="57"/>
        <v>43.4502</v>
      </c>
      <c r="H210" s="21">
        <f t="shared" si="57"/>
        <v>0.3</v>
      </c>
      <c r="I210" s="21">
        <f t="shared" si="57"/>
        <v>43.1502</v>
      </c>
    </row>
    <row r="211" ht="18" customHeight="1" spans="1:9">
      <c r="A211" s="8"/>
      <c r="B211" s="8" t="s">
        <v>126</v>
      </c>
      <c r="C211" s="8">
        <v>2</v>
      </c>
      <c r="D211" s="17"/>
      <c r="E211" s="8"/>
      <c r="F211" s="8"/>
      <c r="G211" s="18">
        <f t="shared" ref="G211:I211" si="58">SUM(G212:G213)</f>
        <v>1.55</v>
      </c>
      <c r="H211" s="18">
        <f t="shared" si="58"/>
        <v>0.3</v>
      </c>
      <c r="I211" s="18">
        <f t="shared" si="58"/>
        <v>1.25</v>
      </c>
    </row>
    <row r="212" ht="96" spans="1:9">
      <c r="A212" s="8">
        <v>1</v>
      </c>
      <c r="B212" s="8" t="s">
        <v>393</v>
      </c>
      <c r="C212" s="8" t="s">
        <v>285</v>
      </c>
      <c r="D212" s="17" t="s">
        <v>394</v>
      </c>
      <c r="E212" s="8" t="s">
        <v>44</v>
      </c>
      <c r="F212" s="8" t="s">
        <v>395</v>
      </c>
      <c r="G212" s="18">
        <v>0.55</v>
      </c>
      <c r="H212" s="18">
        <v>0.1</v>
      </c>
      <c r="I212" s="18">
        <v>0.45</v>
      </c>
    </row>
    <row r="213" ht="60" spans="1:9">
      <c r="A213" s="8">
        <v>2</v>
      </c>
      <c r="B213" s="81" t="s">
        <v>396</v>
      </c>
      <c r="C213" s="81" t="s">
        <v>397</v>
      </c>
      <c r="D213" s="83" t="s">
        <v>398</v>
      </c>
      <c r="E213" s="48" t="s">
        <v>399</v>
      </c>
      <c r="F213" s="81" t="s">
        <v>337</v>
      </c>
      <c r="G213" s="59">
        <v>1</v>
      </c>
      <c r="H213" s="84">
        <v>0.2</v>
      </c>
      <c r="I213" s="84">
        <v>0.8</v>
      </c>
    </row>
    <row r="214" ht="18" customHeight="1" spans="1:9">
      <c r="A214" s="8"/>
      <c r="B214" s="8" t="s">
        <v>400</v>
      </c>
      <c r="C214" s="8">
        <v>36</v>
      </c>
      <c r="D214" s="17"/>
      <c r="E214" s="8"/>
      <c r="F214" s="8"/>
      <c r="G214" s="18">
        <f t="shared" ref="G214:I214" si="59">SUM(G215:G250)</f>
        <v>41.9002</v>
      </c>
      <c r="H214" s="18">
        <f t="shared" si="59"/>
        <v>0</v>
      </c>
      <c r="I214" s="18">
        <f t="shared" si="59"/>
        <v>41.9002</v>
      </c>
    </row>
    <row r="215" ht="36" spans="1:9">
      <c r="A215" s="8">
        <v>1</v>
      </c>
      <c r="B215" s="8" t="s">
        <v>401</v>
      </c>
      <c r="C215" s="8" t="s">
        <v>402</v>
      </c>
      <c r="D215" s="17" t="s">
        <v>403</v>
      </c>
      <c r="E215" s="8" t="s">
        <v>399</v>
      </c>
      <c r="F215" s="8" t="s">
        <v>80</v>
      </c>
      <c r="G215" s="18">
        <v>0.96</v>
      </c>
      <c r="H215" s="18"/>
      <c r="I215" s="18">
        <v>0.96</v>
      </c>
    </row>
    <row r="216" ht="36" spans="1:9">
      <c r="A216" s="8">
        <v>2</v>
      </c>
      <c r="B216" s="48" t="s">
        <v>404</v>
      </c>
      <c r="C216" s="8" t="s">
        <v>402</v>
      </c>
      <c r="D216" s="85" t="s">
        <v>405</v>
      </c>
      <c r="E216" s="48" t="s">
        <v>399</v>
      </c>
      <c r="F216" s="8" t="s">
        <v>80</v>
      </c>
      <c r="G216" s="84">
        <v>0.2</v>
      </c>
      <c r="H216" s="84"/>
      <c r="I216" s="84">
        <v>0.2</v>
      </c>
    </row>
    <row r="217" ht="36" spans="1:9">
      <c r="A217" s="8">
        <v>3</v>
      </c>
      <c r="B217" s="81" t="s">
        <v>406</v>
      </c>
      <c r="C217" s="81" t="s">
        <v>407</v>
      </c>
      <c r="D217" s="83" t="s">
        <v>408</v>
      </c>
      <c r="E217" s="48" t="s">
        <v>399</v>
      </c>
      <c r="F217" s="8" t="s">
        <v>80</v>
      </c>
      <c r="G217" s="59">
        <v>3</v>
      </c>
      <c r="H217" s="84"/>
      <c r="I217" s="59">
        <v>3</v>
      </c>
    </row>
    <row r="218" ht="53" customHeight="1" spans="1:9">
      <c r="A218" s="8">
        <v>4</v>
      </c>
      <c r="B218" s="81" t="s">
        <v>409</v>
      </c>
      <c r="C218" s="8" t="s">
        <v>402</v>
      </c>
      <c r="D218" s="83" t="s">
        <v>410</v>
      </c>
      <c r="E218" s="48" t="s">
        <v>399</v>
      </c>
      <c r="F218" s="8" t="s">
        <v>80</v>
      </c>
      <c r="G218" s="59">
        <v>3.45</v>
      </c>
      <c r="H218" s="84"/>
      <c r="I218" s="59">
        <v>3.45</v>
      </c>
    </row>
    <row r="219" ht="36" spans="1:9">
      <c r="A219" s="8">
        <v>5</v>
      </c>
      <c r="B219" s="81" t="s">
        <v>411</v>
      </c>
      <c r="C219" s="8" t="s">
        <v>402</v>
      </c>
      <c r="D219" s="83" t="s">
        <v>412</v>
      </c>
      <c r="E219" s="48" t="s">
        <v>399</v>
      </c>
      <c r="F219" s="8" t="s">
        <v>80</v>
      </c>
      <c r="G219" s="59">
        <v>1.81</v>
      </c>
      <c r="H219" s="84"/>
      <c r="I219" s="59">
        <v>1.81</v>
      </c>
    </row>
    <row r="220" ht="36" spans="1:9">
      <c r="A220" s="8">
        <v>6</v>
      </c>
      <c r="B220" s="81" t="s">
        <v>413</v>
      </c>
      <c r="C220" s="81" t="s">
        <v>407</v>
      </c>
      <c r="D220" s="83" t="s">
        <v>408</v>
      </c>
      <c r="E220" s="48" t="s">
        <v>399</v>
      </c>
      <c r="F220" s="8" t="s">
        <v>80</v>
      </c>
      <c r="G220" s="59">
        <v>2</v>
      </c>
      <c r="H220" s="84"/>
      <c r="I220" s="59">
        <v>2</v>
      </c>
    </row>
    <row r="221" ht="56" customHeight="1" spans="1:9">
      <c r="A221" s="8">
        <v>7</v>
      </c>
      <c r="B221" s="81" t="s">
        <v>414</v>
      </c>
      <c r="C221" s="81" t="s">
        <v>285</v>
      </c>
      <c r="D221" s="83" t="s">
        <v>415</v>
      </c>
      <c r="E221" s="81" t="s">
        <v>44</v>
      </c>
      <c r="F221" s="8">
        <v>2021</v>
      </c>
      <c r="G221" s="59">
        <v>0.1352</v>
      </c>
      <c r="H221" s="59"/>
      <c r="I221" s="59">
        <v>0.1352</v>
      </c>
    </row>
    <row r="222" ht="46" customHeight="1" spans="1:9">
      <c r="A222" s="8">
        <v>8</v>
      </c>
      <c r="B222" s="81" t="s">
        <v>416</v>
      </c>
      <c r="C222" s="81" t="s">
        <v>285</v>
      </c>
      <c r="D222" s="83" t="s">
        <v>417</v>
      </c>
      <c r="E222" s="81" t="s">
        <v>44</v>
      </c>
      <c r="F222" s="8">
        <v>2022</v>
      </c>
      <c r="G222" s="59">
        <v>0.08</v>
      </c>
      <c r="H222" s="59"/>
      <c r="I222" s="59">
        <v>0.08</v>
      </c>
    </row>
    <row r="223" ht="43" customHeight="1" spans="1:9">
      <c r="A223" s="8">
        <v>9</v>
      </c>
      <c r="B223" s="81" t="s">
        <v>418</v>
      </c>
      <c r="C223" s="81" t="s">
        <v>285</v>
      </c>
      <c r="D223" s="83" t="s">
        <v>417</v>
      </c>
      <c r="E223" s="81" t="s">
        <v>44</v>
      </c>
      <c r="F223" s="8">
        <v>2022</v>
      </c>
      <c r="G223" s="59">
        <v>0.095</v>
      </c>
      <c r="H223" s="59"/>
      <c r="I223" s="59">
        <v>0.095</v>
      </c>
    </row>
    <row r="224" ht="43" customHeight="1" spans="1:9">
      <c r="A224" s="8">
        <v>10</v>
      </c>
      <c r="B224" s="81" t="s">
        <v>419</v>
      </c>
      <c r="C224" s="81" t="s">
        <v>285</v>
      </c>
      <c r="D224" s="83" t="s">
        <v>417</v>
      </c>
      <c r="E224" s="81" t="s">
        <v>44</v>
      </c>
      <c r="F224" s="8">
        <v>2023</v>
      </c>
      <c r="G224" s="59">
        <v>0.05</v>
      </c>
      <c r="H224" s="59"/>
      <c r="I224" s="59">
        <v>0.05</v>
      </c>
    </row>
    <row r="225" ht="45" customHeight="1" spans="1:9">
      <c r="A225" s="8">
        <v>11</v>
      </c>
      <c r="B225" s="81" t="s">
        <v>420</v>
      </c>
      <c r="C225" s="81" t="s">
        <v>285</v>
      </c>
      <c r="D225" s="83" t="s">
        <v>417</v>
      </c>
      <c r="E225" s="81" t="s">
        <v>44</v>
      </c>
      <c r="F225" s="8">
        <v>2024</v>
      </c>
      <c r="G225" s="59">
        <v>0.15</v>
      </c>
      <c r="H225" s="59"/>
      <c r="I225" s="59">
        <v>0.15</v>
      </c>
    </row>
    <row r="226" ht="44" customHeight="1" spans="1:9">
      <c r="A226" s="8">
        <v>12</v>
      </c>
      <c r="B226" s="81" t="s">
        <v>421</v>
      </c>
      <c r="C226" s="81" t="s">
        <v>285</v>
      </c>
      <c r="D226" s="83" t="s">
        <v>417</v>
      </c>
      <c r="E226" s="81" t="s">
        <v>44</v>
      </c>
      <c r="F226" s="8">
        <v>2025</v>
      </c>
      <c r="G226" s="59">
        <v>0.08</v>
      </c>
      <c r="H226" s="59"/>
      <c r="I226" s="59">
        <v>0.08</v>
      </c>
    </row>
    <row r="227" ht="36" spans="1:9">
      <c r="A227" s="8">
        <v>13</v>
      </c>
      <c r="B227" s="86" t="s">
        <v>422</v>
      </c>
      <c r="C227" s="86" t="s">
        <v>402</v>
      </c>
      <c r="D227" s="87" t="s">
        <v>423</v>
      </c>
      <c r="E227" s="86" t="s">
        <v>44</v>
      </c>
      <c r="F227" s="86" t="s">
        <v>80</v>
      </c>
      <c r="G227" s="88">
        <v>0.8</v>
      </c>
      <c r="H227" s="88"/>
      <c r="I227" s="88">
        <v>0.8</v>
      </c>
    </row>
    <row r="228" ht="42" customHeight="1" spans="1:9">
      <c r="A228" s="8">
        <v>14</v>
      </c>
      <c r="B228" s="8" t="s">
        <v>424</v>
      </c>
      <c r="C228" s="8" t="s">
        <v>285</v>
      </c>
      <c r="D228" s="17" t="s">
        <v>425</v>
      </c>
      <c r="E228" s="8" t="s">
        <v>44</v>
      </c>
      <c r="F228" s="8" t="s">
        <v>426</v>
      </c>
      <c r="G228" s="18">
        <v>0.5</v>
      </c>
      <c r="H228" s="18"/>
      <c r="I228" s="18">
        <v>0.5</v>
      </c>
    </row>
    <row r="229" ht="36" spans="1:9">
      <c r="A229" s="8">
        <v>15</v>
      </c>
      <c r="B229" s="8" t="s">
        <v>427</v>
      </c>
      <c r="C229" s="8" t="s">
        <v>285</v>
      </c>
      <c r="D229" s="17" t="s">
        <v>428</v>
      </c>
      <c r="E229" s="8" t="s">
        <v>44</v>
      </c>
      <c r="F229" s="8" t="s">
        <v>80</v>
      </c>
      <c r="G229" s="18">
        <v>0.35</v>
      </c>
      <c r="H229" s="18"/>
      <c r="I229" s="18">
        <v>0.35</v>
      </c>
    </row>
    <row r="230" ht="27" customHeight="1" spans="1:9">
      <c r="A230" s="8">
        <v>16</v>
      </c>
      <c r="B230" s="8" t="s">
        <v>429</v>
      </c>
      <c r="C230" s="8" t="s">
        <v>285</v>
      </c>
      <c r="D230" s="17" t="s">
        <v>430</v>
      </c>
      <c r="E230" s="8" t="s">
        <v>44</v>
      </c>
      <c r="F230" s="72">
        <v>2021</v>
      </c>
      <c r="G230" s="18">
        <v>0.05</v>
      </c>
      <c r="H230" s="18"/>
      <c r="I230" s="18">
        <v>0.05</v>
      </c>
    </row>
    <row r="231" ht="27" customHeight="1" spans="1:9">
      <c r="A231" s="8">
        <v>17</v>
      </c>
      <c r="B231" s="8" t="s">
        <v>431</v>
      </c>
      <c r="C231" s="8" t="s">
        <v>285</v>
      </c>
      <c r="D231" s="17" t="s">
        <v>432</v>
      </c>
      <c r="E231" s="8" t="s">
        <v>44</v>
      </c>
      <c r="F231" s="72">
        <v>2021</v>
      </c>
      <c r="G231" s="18">
        <v>0.05</v>
      </c>
      <c r="H231" s="18"/>
      <c r="I231" s="18">
        <v>0.05</v>
      </c>
    </row>
    <row r="232" ht="27" customHeight="1" spans="1:9">
      <c r="A232" s="8">
        <v>18</v>
      </c>
      <c r="B232" s="8" t="s">
        <v>433</v>
      </c>
      <c r="C232" s="8" t="s">
        <v>285</v>
      </c>
      <c r="D232" s="17" t="s">
        <v>434</v>
      </c>
      <c r="E232" s="8" t="s">
        <v>44</v>
      </c>
      <c r="F232" s="72">
        <v>2022</v>
      </c>
      <c r="G232" s="18">
        <v>0.1</v>
      </c>
      <c r="H232" s="18"/>
      <c r="I232" s="18">
        <v>0.1</v>
      </c>
    </row>
    <row r="233" ht="27" customHeight="1" spans="1:9">
      <c r="A233" s="8">
        <v>19</v>
      </c>
      <c r="B233" s="8" t="s">
        <v>435</v>
      </c>
      <c r="C233" s="8" t="s">
        <v>285</v>
      </c>
      <c r="D233" s="17" t="s">
        <v>436</v>
      </c>
      <c r="E233" s="8" t="s">
        <v>44</v>
      </c>
      <c r="F233" s="72">
        <v>2022</v>
      </c>
      <c r="G233" s="18">
        <v>0.12</v>
      </c>
      <c r="H233" s="18"/>
      <c r="I233" s="18">
        <v>0.12</v>
      </c>
    </row>
    <row r="234" ht="27" customHeight="1" spans="1:9">
      <c r="A234" s="8">
        <v>20</v>
      </c>
      <c r="B234" s="8" t="s">
        <v>437</v>
      </c>
      <c r="C234" s="8" t="s">
        <v>285</v>
      </c>
      <c r="D234" s="17" t="s">
        <v>438</v>
      </c>
      <c r="E234" s="8" t="s">
        <v>44</v>
      </c>
      <c r="F234" s="72">
        <v>2023</v>
      </c>
      <c r="G234" s="18">
        <v>0.11</v>
      </c>
      <c r="H234" s="18"/>
      <c r="I234" s="18">
        <v>0.11</v>
      </c>
    </row>
    <row r="235" ht="27" customHeight="1" spans="1:9">
      <c r="A235" s="8">
        <v>21</v>
      </c>
      <c r="B235" s="8" t="s">
        <v>439</v>
      </c>
      <c r="C235" s="8" t="s">
        <v>285</v>
      </c>
      <c r="D235" s="17" t="s">
        <v>440</v>
      </c>
      <c r="E235" s="8" t="s">
        <v>44</v>
      </c>
      <c r="F235" s="72">
        <v>2023</v>
      </c>
      <c r="G235" s="18">
        <v>0.1</v>
      </c>
      <c r="H235" s="18"/>
      <c r="I235" s="18">
        <v>0.1</v>
      </c>
    </row>
    <row r="236" ht="27" customHeight="1" spans="1:9">
      <c r="A236" s="8">
        <v>22</v>
      </c>
      <c r="B236" s="8" t="s">
        <v>441</v>
      </c>
      <c r="C236" s="8" t="s">
        <v>285</v>
      </c>
      <c r="D236" s="17" t="s">
        <v>442</v>
      </c>
      <c r="E236" s="8" t="s">
        <v>44</v>
      </c>
      <c r="F236" s="72">
        <v>2024</v>
      </c>
      <c r="G236" s="18">
        <v>0.05</v>
      </c>
      <c r="H236" s="18"/>
      <c r="I236" s="18">
        <v>0.05</v>
      </c>
    </row>
    <row r="237" ht="27" customHeight="1" spans="1:9">
      <c r="A237" s="8">
        <v>23</v>
      </c>
      <c r="B237" s="8" t="s">
        <v>443</v>
      </c>
      <c r="C237" s="8" t="s">
        <v>285</v>
      </c>
      <c r="D237" s="17" t="s">
        <v>444</v>
      </c>
      <c r="E237" s="8" t="s">
        <v>44</v>
      </c>
      <c r="F237" s="72">
        <v>2025</v>
      </c>
      <c r="G237" s="18">
        <v>0.05</v>
      </c>
      <c r="H237" s="18"/>
      <c r="I237" s="18">
        <v>0.05</v>
      </c>
    </row>
    <row r="238" ht="27" customHeight="1" spans="1:9">
      <c r="A238" s="8">
        <v>24</v>
      </c>
      <c r="B238" s="8" t="s">
        <v>445</v>
      </c>
      <c r="C238" s="8" t="s">
        <v>285</v>
      </c>
      <c r="D238" s="17" t="s">
        <v>446</v>
      </c>
      <c r="E238" s="8" t="s">
        <v>44</v>
      </c>
      <c r="F238" s="72">
        <v>2025</v>
      </c>
      <c r="G238" s="18">
        <v>0.13</v>
      </c>
      <c r="H238" s="18"/>
      <c r="I238" s="18">
        <v>0.13</v>
      </c>
    </row>
    <row r="239" ht="55" customHeight="1" spans="1:9">
      <c r="A239" s="8">
        <v>25</v>
      </c>
      <c r="B239" s="8" t="s">
        <v>447</v>
      </c>
      <c r="C239" s="8" t="s">
        <v>285</v>
      </c>
      <c r="D239" s="17" t="s">
        <v>448</v>
      </c>
      <c r="E239" s="8" t="s">
        <v>44</v>
      </c>
      <c r="F239" s="8" t="s">
        <v>80</v>
      </c>
      <c r="G239" s="18">
        <v>7.95</v>
      </c>
      <c r="H239" s="18"/>
      <c r="I239" s="18">
        <v>7.95</v>
      </c>
    </row>
    <row r="240" ht="57" customHeight="1" spans="1:9">
      <c r="A240" s="8">
        <v>26</v>
      </c>
      <c r="B240" s="8" t="s">
        <v>449</v>
      </c>
      <c r="C240" s="8" t="s">
        <v>285</v>
      </c>
      <c r="D240" s="17" t="s">
        <v>448</v>
      </c>
      <c r="E240" s="8" t="s">
        <v>44</v>
      </c>
      <c r="F240" s="8" t="s">
        <v>80</v>
      </c>
      <c r="G240" s="18">
        <v>1.76</v>
      </c>
      <c r="H240" s="18"/>
      <c r="I240" s="18">
        <v>1.76</v>
      </c>
    </row>
    <row r="241" ht="55" customHeight="1" spans="1:9">
      <c r="A241" s="8">
        <v>27</v>
      </c>
      <c r="B241" s="8" t="s">
        <v>450</v>
      </c>
      <c r="C241" s="8" t="s">
        <v>285</v>
      </c>
      <c r="D241" s="17" t="s">
        <v>448</v>
      </c>
      <c r="E241" s="8" t="s">
        <v>44</v>
      </c>
      <c r="F241" s="8" t="s">
        <v>80</v>
      </c>
      <c r="G241" s="18">
        <v>1.82</v>
      </c>
      <c r="H241" s="18"/>
      <c r="I241" s="18">
        <v>1.82</v>
      </c>
    </row>
    <row r="242" ht="54" customHeight="1" spans="1:9">
      <c r="A242" s="8">
        <v>28</v>
      </c>
      <c r="B242" s="8" t="s">
        <v>451</v>
      </c>
      <c r="C242" s="8" t="s">
        <v>285</v>
      </c>
      <c r="D242" s="17" t="s">
        <v>448</v>
      </c>
      <c r="E242" s="8" t="s">
        <v>44</v>
      </c>
      <c r="F242" s="8" t="s">
        <v>80</v>
      </c>
      <c r="G242" s="18">
        <v>1.57</v>
      </c>
      <c r="H242" s="18"/>
      <c r="I242" s="18">
        <v>1.57</v>
      </c>
    </row>
    <row r="243" ht="57" customHeight="1" spans="1:9">
      <c r="A243" s="8">
        <v>29</v>
      </c>
      <c r="B243" s="8" t="s">
        <v>452</v>
      </c>
      <c r="C243" s="8" t="s">
        <v>285</v>
      </c>
      <c r="D243" s="17" t="s">
        <v>448</v>
      </c>
      <c r="E243" s="8" t="s">
        <v>44</v>
      </c>
      <c r="F243" s="8" t="s">
        <v>80</v>
      </c>
      <c r="G243" s="18">
        <v>1.23</v>
      </c>
      <c r="H243" s="18"/>
      <c r="I243" s="18">
        <v>1.23</v>
      </c>
    </row>
    <row r="244" ht="78" customHeight="1" spans="1:9">
      <c r="A244" s="8">
        <v>30</v>
      </c>
      <c r="B244" s="89" t="s">
        <v>453</v>
      </c>
      <c r="C244" s="69" t="s">
        <v>285</v>
      </c>
      <c r="D244" s="90" t="s">
        <v>454</v>
      </c>
      <c r="E244" s="8" t="s">
        <v>44</v>
      </c>
      <c r="F244" s="30" t="s">
        <v>80</v>
      </c>
      <c r="G244" s="62">
        <v>4.62</v>
      </c>
      <c r="H244" s="32"/>
      <c r="I244" s="62">
        <v>4.62</v>
      </c>
    </row>
    <row r="245" ht="55" customHeight="1" spans="1:9">
      <c r="A245" s="8">
        <v>31</v>
      </c>
      <c r="B245" s="89" t="s">
        <v>455</v>
      </c>
      <c r="C245" s="69" t="s">
        <v>285</v>
      </c>
      <c r="D245" s="90" t="s">
        <v>456</v>
      </c>
      <c r="E245" s="8" t="s">
        <v>44</v>
      </c>
      <c r="F245" s="30">
        <v>2022</v>
      </c>
      <c r="G245" s="62">
        <v>0.4</v>
      </c>
      <c r="H245" s="32"/>
      <c r="I245" s="62">
        <v>0.4</v>
      </c>
    </row>
    <row r="246" ht="36" spans="1:9">
      <c r="A246" s="8">
        <v>32</v>
      </c>
      <c r="B246" s="89" t="s">
        <v>457</v>
      </c>
      <c r="C246" s="69" t="s">
        <v>285</v>
      </c>
      <c r="D246" s="90" t="s">
        <v>458</v>
      </c>
      <c r="E246" s="8" t="s">
        <v>44</v>
      </c>
      <c r="F246" s="30" t="s">
        <v>108</v>
      </c>
      <c r="G246" s="62">
        <v>2.08</v>
      </c>
      <c r="H246" s="32"/>
      <c r="I246" s="62">
        <v>2.08</v>
      </c>
    </row>
    <row r="247" ht="36" spans="1:9">
      <c r="A247" s="8">
        <v>33</v>
      </c>
      <c r="B247" s="81" t="s">
        <v>459</v>
      </c>
      <c r="C247" s="81" t="s">
        <v>407</v>
      </c>
      <c r="D247" s="83" t="s">
        <v>460</v>
      </c>
      <c r="E247" s="48" t="s">
        <v>399</v>
      </c>
      <c r="F247" s="81" t="s">
        <v>461</v>
      </c>
      <c r="G247" s="59">
        <v>0.8</v>
      </c>
      <c r="H247" s="84"/>
      <c r="I247" s="59">
        <v>0.8</v>
      </c>
    </row>
    <row r="248" ht="24" spans="1:9">
      <c r="A248" s="8">
        <v>34</v>
      </c>
      <c r="B248" s="81" t="s">
        <v>462</v>
      </c>
      <c r="C248" s="89" t="s">
        <v>285</v>
      </c>
      <c r="D248" s="90" t="s">
        <v>463</v>
      </c>
      <c r="E248" s="89" t="s">
        <v>44</v>
      </c>
      <c r="F248" s="89">
        <v>2022</v>
      </c>
      <c r="G248" s="89">
        <v>0.3</v>
      </c>
      <c r="H248" s="89"/>
      <c r="I248" s="89">
        <v>0.3</v>
      </c>
    </row>
    <row r="249" ht="24" spans="1:9">
      <c r="A249" s="8">
        <v>35</v>
      </c>
      <c r="B249" s="81" t="s">
        <v>464</v>
      </c>
      <c r="C249" s="89" t="s">
        <v>285</v>
      </c>
      <c r="D249" s="90" t="s">
        <v>465</v>
      </c>
      <c r="E249" s="89" t="s">
        <v>44</v>
      </c>
      <c r="F249" s="89">
        <v>2023</v>
      </c>
      <c r="G249" s="89">
        <v>0.3</v>
      </c>
      <c r="H249" s="89"/>
      <c r="I249" s="89">
        <v>0.3</v>
      </c>
    </row>
    <row r="250" ht="108" spans="1:9">
      <c r="A250" s="8">
        <v>36</v>
      </c>
      <c r="B250" s="81" t="s">
        <v>466</v>
      </c>
      <c r="C250" s="81" t="s">
        <v>285</v>
      </c>
      <c r="D250" s="83" t="s">
        <v>467</v>
      </c>
      <c r="E250" s="48" t="s">
        <v>399</v>
      </c>
      <c r="F250" s="81" t="s">
        <v>60</v>
      </c>
      <c r="G250" s="59">
        <v>4.65</v>
      </c>
      <c r="H250" s="84"/>
      <c r="I250" s="59">
        <v>4.65</v>
      </c>
    </row>
    <row r="251" ht="18" customHeight="1" spans="1:9">
      <c r="A251" s="19" t="s">
        <v>468</v>
      </c>
      <c r="B251" s="19" t="s">
        <v>469</v>
      </c>
      <c r="C251" s="19">
        <v>0</v>
      </c>
      <c r="D251" s="20"/>
      <c r="E251" s="19"/>
      <c r="F251" s="19"/>
      <c r="G251" s="21"/>
      <c r="H251" s="21"/>
      <c r="I251" s="21"/>
    </row>
    <row r="252" ht="18" customHeight="1" spans="1:9">
      <c r="A252" s="19" t="s">
        <v>470</v>
      </c>
      <c r="B252" s="19" t="s">
        <v>471</v>
      </c>
      <c r="C252" s="19">
        <v>3</v>
      </c>
      <c r="D252" s="20"/>
      <c r="E252" s="19"/>
      <c r="F252" s="19"/>
      <c r="G252" s="21">
        <f t="shared" ref="G252:I252" si="60">SUM(G253)</f>
        <v>1.82</v>
      </c>
      <c r="H252" s="21">
        <f t="shared" si="60"/>
        <v>0</v>
      </c>
      <c r="I252" s="21">
        <f t="shared" si="60"/>
        <v>1.82</v>
      </c>
    </row>
    <row r="253" ht="18" customHeight="1" spans="1:9">
      <c r="A253" s="8"/>
      <c r="B253" s="8" t="s">
        <v>112</v>
      </c>
      <c r="C253" s="8">
        <v>3</v>
      </c>
      <c r="D253" s="17"/>
      <c r="E253" s="8"/>
      <c r="F253" s="8"/>
      <c r="G253" s="18">
        <f t="shared" ref="G253:I253" si="61">SUM(G254:G256)</f>
        <v>1.82</v>
      </c>
      <c r="H253" s="18">
        <f t="shared" si="61"/>
        <v>0</v>
      </c>
      <c r="I253" s="18">
        <f t="shared" si="61"/>
        <v>1.82</v>
      </c>
    </row>
    <row r="254" ht="28" customHeight="1" spans="1:9">
      <c r="A254" s="8">
        <v>1</v>
      </c>
      <c r="B254" s="8" t="s">
        <v>472</v>
      </c>
      <c r="C254" s="8" t="s">
        <v>122</v>
      </c>
      <c r="D254" s="17" t="s">
        <v>473</v>
      </c>
      <c r="E254" s="8" t="s">
        <v>44</v>
      </c>
      <c r="F254" s="8" t="s">
        <v>474</v>
      </c>
      <c r="G254" s="18">
        <v>1</v>
      </c>
      <c r="H254" s="18"/>
      <c r="I254" s="18">
        <v>1</v>
      </c>
    </row>
    <row r="255" ht="24" spans="1:9">
      <c r="A255" s="8">
        <v>2</v>
      </c>
      <c r="B255" s="8" t="s">
        <v>475</v>
      </c>
      <c r="C255" s="8" t="s">
        <v>476</v>
      </c>
      <c r="D255" s="17" t="s">
        <v>477</v>
      </c>
      <c r="E255" s="8" t="s">
        <v>44</v>
      </c>
      <c r="F255" s="18" t="s">
        <v>80</v>
      </c>
      <c r="G255" s="18">
        <v>0.6</v>
      </c>
      <c r="H255" s="18"/>
      <c r="I255" s="18">
        <v>0.6</v>
      </c>
    </row>
    <row r="256" ht="24" spans="1:9">
      <c r="A256" s="8">
        <v>3</v>
      </c>
      <c r="B256" s="8" t="s">
        <v>478</v>
      </c>
      <c r="C256" s="8" t="s">
        <v>476</v>
      </c>
      <c r="D256" s="17" t="s">
        <v>479</v>
      </c>
      <c r="E256" s="8" t="s">
        <v>44</v>
      </c>
      <c r="F256" s="18" t="s">
        <v>54</v>
      </c>
      <c r="G256" s="18">
        <v>0.22</v>
      </c>
      <c r="H256" s="18"/>
      <c r="I256" s="18">
        <v>0.22</v>
      </c>
    </row>
    <row r="257" ht="18" customHeight="1" spans="1:9">
      <c r="A257" s="12" t="s">
        <v>480</v>
      </c>
      <c r="B257" s="12" t="s">
        <v>481</v>
      </c>
      <c r="C257" s="12">
        <f t="shared" ref="C257:I257" si="62">SUM(C258:C259)</f>
        <v>80</v>
      </c>
      <c r="D257" s="14"/>
      <c r="E257" s="12"/>
      <c r="F257" s="12"/>
      <c r="G257" s="34">
        <f t="shared" si="62"/>
        <v>125.91</v>
      </c>
      <c r="H257" s="34">
        <f t="shared" si="62"/>
        <v>10.64</v>
      </c>
      <c r="I257" s="34">
        <f t="shared" si="62"/>
        <v>115.27</v>
      </c>
    </row>
    <row r="258" ht="18" customHeight="1" spans="1:9">
      <c r="A258" s="8"/>
      <c r="B258" s="8" t="s">
        <v>482</v>
      </c>
      <c r="C258" s="8">
        <f t="shared" ref="C258:I258" si="63">SUM(C261,C278,C316,C324,C331)</f>
        <v>11</v>
      </c>
      <c r="D258" s="17"/>
      <c r="E258" s="8"/>
      <c r="F258" s="8"/>
      <c r="G258" s="18">
        <f t="shared" si="63"/>
        <v>38.78</v>
      </c>
      <c r="H258" s="18">
        <f t="shared" si="63"/>
        <v>10.64</v>
      </c>
      <c r="I258" s="18">
        <f t="shared" si="63"/>
        <v>28.14</v>
      </c>
    </row>
    <row r="259" ht="18" customHeight="1" spans="1:9">
      <c r="A259" s="8"/>
      <c r="B259" s="8" t="s">
        <v>483</v>
      </c>
      <c r="C259" s="8">
        <f t="shared" ref="C259:I259" si="64">SUM(C267,C281,C286,C289,C307,C318,C326,C334,C350)</f>
        <v>69</v>
      </c>
      <c r="D259" s="17"/>
      <c r="E259" s="8"/>
      <c r="F259" s="8"/>
      <c r="G259" s="18">
        <f t="shared" si="64"/>
        <v>87.13</v>
      </c>
      <c r="H259" s="18">
        <f t="shared" si="64"/>
        <v>0</v>
      </c>
      <c r="I259" s="18">
        <f t="shared" si="64"/>
        <v>87.13</v>
      </c>
    </row>
    <row r="260" ht="24" spans="1:9">
      <c r="A260" s="19" t="s">
        <v>17</v>
      </c>
      <c r="B260" s="19" t="s">
        <v>484</v>
      </c>
      <c r="C260" s="19">
        <f t="shared" ref="C260:I260" si="65">SUM(C261,C267)</f>
        <v>14</v>
      </c>
      <c r="D260" s="20"/>
      <c r="E260" s="19"/>
      <c r="F260" s="19"/>
      <c r="G260" s="21">
        <f t="shared" si="65"/>
        <v>18.87</v>
      </c>
      <c r="H260" s="21">
        <f t="shared" si="65"/>
        <v>1.83</v>
      </c>
      <c r="I260" s="21">
        <f t="shared" si="65"/>
        <v>17.04</v>
      </c>
    </row>
    <row r="261" ht="18" customHeight="1" spans="1:9">
      <c r="A261" s="8"/>
      <c r="B261" s="8" t="s">
        <v>485</v>
      </c>
      <c r="C261" s="8">
        <v>5</v>
      </c>
      <c r="D261" s="17"/>
      <c r="E261" s="8"/>
      <c r="F261" s="8"/>
      <c r="G261" s="18">
        <f t="shared" ref="G261:I261" si="66">SUM(G262:G266)</f>
        <v>6.98</v>
      </c>
      <c r="H261" s="18">
        <f t="shared" si="66"/>
        <v>1.83</v>
      </c>
      <c r="I261" s="18">
        <f t="shared" si="66"/>
        <v>5.15</v>
      </c>
    </row>
    <row r="262" ht="42" customHeight="1" spans="1:9">
      <c r="A262" s="8">
        <v>1</v>
      </c>
      <c r="B262" s="8" t="s">
        <v>486</v>
      </c>
      <c r="C262" s="8" t="s">
        <v>407</v>
      </c>
      <c r="D262" s="17" t="s">
        <v>487</v>
      </c>
      <c r="E262" s="8" t="s">
        <v>44</v>
      </c>
      <c r="F262" s="8" t="s">
        <v>488</v>
      </c>
      <c r="G262" s="18">
        <v>1.48</v>
      </c>
      <c r="H262" s="18">
        <v>0.8</v>
      </c>
      <c r="I262" s="18">
        <v>0.68</v>
      </c>
    </row>
    <row r="263" ht="78" customHeight="1" spans="1:9">
      <c r="A263" s="8">
        <v>2</v>
      </c>
      <c r="B263" s="8" t="s">
        <v>489</v>
      </c>
      <c r="C263" s="8" t="s">
        <v>407</v>
      </c>
      <c r="D263" s="17" t="s">
        <v>490</v>
      </c>
      <c r="E263" s="8" t="s">
        <v>44</v>
      </c>
      <c r="F263" s="8" t="s">
        <v>488</v>
      </c>
      <c r="G263" s="18">
        <v>3.3</v>
      </c>
      <c r="H263" s="18">
        <v>0.2</v>
      </c>
      <c r="I263" s="18">
        <v>3.1</v>
      </c>
    </row>
    <row r="264" ht="41" customHeight="1" spans="1:9">
      <c r="A264" s="8">
        <v>3</v>
      </c>
      <c r="B264" s="8" t="s">
        <v>491</v>
      </c>
      <c r="C264" s="8" t="s">
        <v>407</v>
      </c>
      <c r="D264" s="17" t="s">
        <v>492</v>
      </c>
      <c r="E264" s="8" t="s">
        <v>44</v>
      </c>
      <c r="F264" s="8" t="s">
        <v>488</v>
      </c>
      <c r="G264" s="18">
        <v>1.2</v>
      </c>
      <c r="H264" s="18">
        <v>0.6</v>
      </c>
      <c r="I264" s="18">
        <v>0.6</v>
      </c>
    </row>
    <row r="265" ht="84" spans="1:9">
      <c r="A265" s="8">
        <v>4</v>
      </c>
      <c r="B265" s="91" t="s">
        <v>493</v>
      </c>
      <c r="C265" s="91" t="s">
        <v>407</v>
      </c>
      <c r="D265" s="92" t="s">
        <v>494</v>
      </c>
      <c r="E265" s="91" t="s">
        <v>44</v>
      </c>
      <c r="F265" s="91" t="s">
        <v>138</v>
      </c>
      <c r="G265" s="93">
        <v>0.5</v>
      </c>
      <c r="H265" s="93">
        <v>0.13</v>
      </c>
      <c r="I265" s="93">
        <v>0.37</v>
      </c>
    </row>
    <row r="266" ht="41" customHeight="1" spans="1:9">
      <c r="A266" s="8">
        <v>5</v>
      </c>
      <c r="B266" s="94" t="s">
        <v>495</v>
      </c>
      <c r="C266" s="91" t="s">
        <v>407</v>
      </c>
      <c r="D266" s="95" t="s">
        <v>496</v>
      </c>
      <c r="E266" s="91" t="s">
        <v>44</v>
      </c>
      <c r="F266" s="91" t="s">
        <v>497</v>
      </c>
      <c r="G266" s="93">
        <v>0.5</v>
      </c>
      <c r="H266" s="93">
        <v>0.1</v>
      </c>
      <c r="I266" s="93">
        <v>0.4</v>
      </c>
    </row>
    <row r="267" ht="18" customHeight="1" spans="1:9">
      <c r="A267" s="8"/>
      <c r="B267" s="8" t="s">
        <v>498</v>
      </c>
      <c r="C267" s="8">
        <v>9</v>
      </c>
      <c r="D267" s="17"/>
      <c r="E267" s="8"/>
      <c r="F267" s="8"/>
      <c r="G267" s="18">
        <f t="shared" ref="G267:I267" si="67">SUM(G268:G276)</f>
        <v>11.89</v>
      </c>
      <c r="H267" s="18">
        <f t="shared" si="67"/>
        <v>0</v>
      </c>
      <c r="I267" s="18">
        <f t="shared" si="67"/>
        <v>11.89</v>
      </c>
    </row>
    <row r="268" ht="41" customHeight="1" spans="1:9">
      <c r="A268" s="86">
        <v>1</v>
      </c>
      <c r="B268" s="86" t="s">
        <v>499</v>
      </c>
      <c r="C268" s="86" t="s">
        <v>407</v>
      </c>
      <c r="D268" s="87" t="s">
        <v>500</v>
      </c>
      <c r="E268" s="86" t="s">
        <v>44</v>
      </c>
      <c r="F268" s="86" t="s">
        <v>80</v>
      </c>
      <c r="G268" s="88">
        <v>5</v>
      </c>
      <c r="H268" s="88"/>
      <c r="I268" s="88">
        <v>5</v>
      </c>
    </row>
    <row r="269" ht="42" customHeight="1" spans="1:9">
      <c r="A269" s="91">
        <v>2</v>
      </c>
      <c r="B269" s="96" t="s">
        <v>501</v>
      </c>
      <c r="C269" s="91" t="s">
        <v>407</v>
      </c>
      <c r="D269" s="92" t="s">
        <v>502</v>
      </c>
      <c r="E269" s="91" t="s">
        <v>44</v>
      </c>
      <c r="F269" s="91" t="s">
        <v>192</v>
      </c>
      <c r="G269" s="93">
        <v>1.74</v>
      </c>
      <c r="H269" s="93"/>
      <c r="I269" s="93">
        <v>1.74</v>
      </c>
    </row>
    <row r="270" ht="102" customHeight="1" spans="1:9">
      <c r="A270" s="8">
        <v>3</v>
      </c>
      <c r="B270" s="91" t="s">
        <v>503</v>
      </c>
      <c r="C270" s="91" t="s">
        <v>407</v>
      </c>
      <c r="D270" s="92" t="s">
        <v>504</v>
      </c>
      <c r="E270" s="91" t="s">
        <v>44</v>
      </c>
      <c r="F270" s="91" t="s">
        <v>45</v>
      </c>
      <c r="G270" s="93">
        <v>0.25</v>
      </c>
      <c r="H270" s="93"/>
      <c r="I270" s="93">
        <v>0.25</v>
      </c>
    </row>
    <row r="271" ht="103" customHeight="1" spans="1:9">
      <c r="A271" s="91">
        <v>4</v>
      </c>
      <c r="B271" s="91" t="s">
        <v>505</v>
      </c>
      <c r="C271" s="91" t="s">
        <v>407</v>
      </c>
      <c r="D271" s="92" t="s">
        <v>506</v>
      </c>
      <c r="E271" s="91" t="s">
        <v>44</v>
      </c>
      <c r="F271" s="91" t="s">
        <v>80</v>
      </c>
      <c r="G271" s="93">
        <v>2</v>
      </c>
      <c r="H271" s="93"/>
      <c r="I271" s="93">
        <v>2</v>
      </c>
    </row>
    <row r="272" ht="41" customHeight="1" spans="1:9">
      <c r="A272" s="8">
        <v>5</v>
      </c>
      <c r="B272" s="91" t="s">
        <v>507</v>
      </c>
      <c r="C272" s="91" t="s">
        <v>407</v>
      </c>
      <c r="D272" s="92" t="s">
        <v>508</v>
      </c>
      <c r="E272" s="91" t="s">
        <v>44</v>
      </c>
      <c r="F272" s="91" t="s">
        <v>192</v>
      </c>
      <c r="G272" s="93">
        <v>0.86</v>
      </c>
      <c r="H272" s="93"/>
      <c r="I272" s="93">
        <v>0.86</v>
      </c>
    </row>
    <row r="273" ht="42" customHeight="1" spans="1:9">
      <c r="A273" s="91">
        <v>6</v>
      </c>
      <c r="B273" s="91" t="s">
        <v>509</v>
      </c>
      <c r="C273" s="91" t="s">
        <v>407</v>
      </c>
      <c r="D273" s="92" t="s">
        <v>510</v>
      </c>
      <c r="E273" s="91" t="s">
        <v>44</v>
      </c>
      <c r="F273" s="91" t="s">
        <v>192</v>
      </c>
      <c r="G273" s="93">
        <v>1</v>
      </c>
      <c r="H273" s="93"/>
      <c r="I273" s="93">
        <v>1</v>
      </c>
    </row>
    <row r="274" ht="39" customHeight="1" spans="1:9">
      <c r="A274" s="8">
        <v>7</v>
      </c>
      <c r="B274" s="91" t="s">
        <v>511</v>
      </c>
      <c r="C274" s="91" t="s">
        <v>407</v>
      </c>
      <c r="D274" s="92" t="s">
        <v>512</v>
      </c>
      <c r="E274" s="91" t="s">
        <v>44</v>
      </c>
      <c r="F274" s="91" t="s">
        <v>54</v>
      </c>
      <c r="G274" s="93">
        <v>0.3</v>
      </c>
      <c r="H274" s="93"/>
      <c r="I274" s="93">
        <v>0.3</v>
      </c>
    </row>
    <row r="275" ht="40" customHeight="1" spans="1:9">
      <c r="A275" s="91">
        <v>8</v>
      </c>
      <c r="B275" s="91" t="s">
        <v>513</v>
      </c>
      <c r="C275" s="91" t="s">
        <v>407</v>
      </c>
      <c r="D275" s="92" t="s">
        <v>514</v>
      </c>
      <c r="E275" s="91" t="s">
        <v>44</v>
      </c>
      <c r="F275" s="91" t="s">
        <v>80</v>
      </c>
      <c r="G275" s="93">
        <v>0.3</v>
      </c>
      <c r="H275" s="93"/>
      <c r="I275" s="93">
        <v>0.3</v>
      </c>
    </row>
    <row r="276" ht="42" customHeight="1" spans="1:9">
      <c r="A276" s="91">
        <v>9</v>
      </c>
      <c r="B276" s="91" t="s">
        <v>515</v>
      </c>
      <c r="C276" s="91" t="s">
        <v>407</v>
      </c>
      <c r="D276" s="92" t="s">
        <v>516</v>
      </c>
      <c r="E276" s="91" t="s">
        <v>44</v>
      </c>
      <c r="F276" s="91" t="s">
        <v>80</v>
      </c>
      <c r="G276" s="93">
        <v>0.44</v>
      </c>
      <c r="H276" s="93"/>
      <c r="I276" s="93">
        <v>0.44</v>
      </c>
    </row>
    <row r="277" ht="18" customHeight="1" spans="1:9">
      <c r="A277" s="19" t="s">
        <v>19</v>
      </c>
      <c r="B277" s="19" t="s">
        <v>517</v>
      </c>
      <c r="C277" s="19">
        <v>5</v>
      </c>
      <c r="D277" s="20"/>
      <c r="E277" s="19"/>
      <c r="F277" s="19"/>
      <c r="G277" s="21">
        <f t="shared" ref="G277:I277" si="68">G278+G281</f>
        <v>13.07</v>
      </c>
      <c r="H277" s="21">
        <f t="shared" si="68"/>
        <v>3</v>
      </c>
      <c r="I277" s="21">
        <f t="shared" si="68"/>
        <v>10.07</v>
      </c>
    </row>
    <row r="278" ht="18" customHeight="1" spans="1:9">
      <c r="A278" s="8"/>
      <c r="B278" s="8" t="s">
        <v>126</v>
      </c>
      <c r="C278" s="8">
        <v>2</v>
      </c>
      <c r="D278" s="17"/>
      <c r="E278" s="8"/>
      <c r="F278" s="8"/>
      <c r="G278" s="18">
        <f t="shared" ref="G278:I278" si="69">SUM(G279:G280)</f>
        <v>7.41</v>
      </c>
      <c r="H278" s="18">
        <f t="shared" si="69"/>
        <v>3</v>
      </c>
      <c r="I278" s="18">
        <f t="shared" si="69"/>
        <v>4.41</v>
      </c>
    </row>
    <row r="279" ht="40" customHeight="1" spans="1:9">
      <c r="A279" s="8">
        <v>1</v>
      </c>
      <c r="B279" s="8" t="s">
        <v>518</v>
      </c>
      <c r="C279" s="8" t="s">
        <v>407</v>
      </c>
      <c r="D279" s="17" t="s">
        <v>519</v>
      </c>
      <c r="E279" s="8" t="s">
        <v>44</v>
      </c>
      <c r="F279" s="8" t="s">
        <v>488</v>
      </c>
      <c r="G279" s="18">
        <v>2.21</v>
      </c>
      <c r="H279" s="18">
        <v>1</v>
      </c>
      <c r="I279" s="18">
        <v>1.21</v>
      </c>
    </row>
    <row r="280" ht="42" customHeight="1" spans="1:9">
      <c r="A280" s="8">
        <v>2</v>
      </c>
      <c r="B280" s="8" t="s">
        <v>520</v>
      </c>
      <c r="C280" s="8" t="s">
        <v>407</v>
      </c>
      <c r="D280" s="17" t="s">
        <v>521</v>
      </c>
      <c r="E280" s="8" t="s">
        <v>44</v>
      </c>
      <c r="F280" s="8" t="s">
        <v>474</v>
      </c>
      <c r="G280" s="18">
        <v>5.2</v>
      </c>
      <c r="H280" s="18">
        <v>2</v>
      </c>
      <c r="I280" s="18">
        <v>3.2</v>
      </c>
    </row>
    <row r="281" ht="18" customHeight="1" spans="1:9">
      <c r="A281" s="8"/>
      <c r="B281" s="8" t="s">
        <v>112</v>
      </c>
      <c r="C281" s="8">
        <v>3</v>
      </c>
      <c r="D281" s="17"/>
      <c r="E281" s="8"/>
      <c r="F281" s="8"/>
      <c r="G281" s="18">
        <f t="shared" ref="G281:I281" si="70">SUM(G282:G284)</f>
        <v>5.66</v>
      </c>
      <c r="H281" s="18">
        <f t="shared" si="70"/>
        <v>0</v>
      </c>
      <c r="I281" s="18">
        <f t="shared" si="70"/>
        <v>5.66</v>
      </c>
    </row>
    <row r="282" ht="53" customHeight="1" spans="1:9">
      <c r="A282" s="8">
        <v>1</v>
      </c>
      <c r="B282" s="8" t="s">
        <v>522</v>
      </c>
      <c r="C282" s="8" t="s">
        <v>407</v>
      </c>
      <c r="D282" s="17" t="s">
        <v>523</v>
      </c>
      <c r="E282" s="8" t="s">
        <v>44</v>
      </c>
      <c r="F282" s="8" t="s">
        <v>497</v>
      </c>
      <c r="G282" s="18">
        <v>1.31</v>
      </c>
      <c r="H282" s="18"/>
      <c r="I282" s="18">
        <v>1.31</v>
      </c>
    </row>
    <row r="283" ht="42" customHeight="1" spans="1:9">
      <c r="A283" s="8">
        <v>2</v>
      </c>
      <c r="B283" s="8" t="s">
        <v>524</v>
      </c>
      <c r="C283" s="8" t="s">
        <v>407</v>
      </c>
      <c r="D283" s="17" t="s">
        <v>525</v>
      </c>
      <c r="E283" s="8" t="s">
        <v>44</v>
      </c>
      <c r="F283" s="8" t="s">
        <v>192</v>
      </c>
      <c r="G283" s="18">
        <v>3.15</v>
      </c>
      <c r="H283" s="18"/>
      <c r="I283" s="18">
        <v>3.15</v>
      </c>
    </row>
    <row r="284" ht="42" customHeight="1" spans="1:9">
      <c r="A284" s="8">
        <v>3</v>
      </c>
      <c r="B284" s="8" t="s">
        <v>526</v>
      </c>
      <c r="C284" s="8" t="s">
        <v>407</v>
      </c>
      <c r="D284" s="17" t="s">
        <v>527</v>
      </c>
      <c r="E284" s="8" t="s">
        <v>44</v>
      </c>
      <c r="F284" s="8" t="s">
        <v>80</v>
      </c>
      <c r="G284" s="18">
        <v>1.2</v>
      </c>
      <c r="H284" s="18"/>
      <c r="I284" s="18">
        <v>1.2</v>
      </c>
    </row>
    <row r="285" ht="18" customHeight="1" spans="1:9">
      <c r="A285" s="19" t="s">
        <v>27</v>
      </c>
      <c r="B285" s="19" t="s">
        <v>528</v>
      </c>
      <c r="C285" s="19">
        <v>1</v>
      </c>
      <c r="D285" s="20"/>
      <c r="E285" s="19"/>
      <c r="F285" s="19"/>
      <c r="G285" s="21">
        <f t="shared" ref="G285:I285" si="71">G286</f>
        <v>1</v>
      </c>
      <c r="H285" s="21">
        <f t="shared" si="71"/>
        <v>0</v>
      </c>
      <c r="I285" s="21">
        <f t="shared" si="71"/>
        <v>1</v>
      </c>
    </row>
    <row r="286" ht="18" customHeight="1" spans="1:9">
      <c r="A286" s="8"/>
      <c r="B286" s="8" t="s">
        <v>21</v>
      </c>
      <c r="C286" s="8">
        <v>1</v>
      </c>
      <c r="D286" s="17"/>
      <c r="E286" s="8"/>
      <c r="F286" s="8"/>
      <c r="G286" s="18">
        <f t="shared" ref="G286:I286" si="72">SUM(G287:G287)</f>
        <v>1</v>
      </c>
      <c r="H286" s="18">
        <f t="shared" si="72"/>
        <v>0</v>
      </c>
      <c r="I286" s="18">
        <f t="shared" si="72"/>
        <v>1</v>
      </c>
    </row>
    <row r="287" ht="43" customHeight="1" spans="1:9">
      <c r="A287" s="91">
        <v>1</v>
      </c>
      <c r="B287" s="97" t="s">
        <v>529</v>
      </c>
      <c r="C287" s="91" t="s">
        <v>407</v>
      </c>
      <c r="D287" s="98" t="s">
        <v>530</v>
      </c>
      <c r="E287" s="91" t="s">
        <v>44</v>
      </c>
      <c r="F287" s="99" t="s">
        <v>80</v>
      </c>
      <c r="G287" s="93">
        <v>1</v>
      </c>
      <c r="H287" s="93"/>
      <c r="I287" s="93">
        <v>1</v>
      </c>
    </row>
    <row r="288" ht="18" customHeight="1" spans="1:9">
      <c r="A288" s="19" t="s">
        <v>36</v>
      </c>
      <c r="B288" s="19" t="s">
        <v>531</v>
      </c>
      <c r="C288" s="19">
        <v>16</v>
      </c>
      <c r="D288" s="20"/>
      <c r="E288" s="19"/>
      <c r="F288" s="19"/>
      <c r="G288" s="21">
        <f t="shared" ref="G288:I288" si="73">G289</f>
        <v>10.12</v>
      </c>
      <c r="H288" s="21">
        <f t="shared" si="73"/>
        <v>0</v>
      </c>
      <c r="I288" s="21">
        <f t="shared" si="73"/>
        <v>10.12</v>
      </c>
    </row>
    <row r="289" ht="18" customHeight="1" spans="1:9">
      <c r="A289" s="8"/>
      <c r="B289" s="8" t="s">
        <v>532</v>
      </c>
      <c r="C289" s="8">
        <v>16</v>
      </c>
      <c r="D289" s="17"/>
      <c r="E289" s="8"/>
      <c r="F289" s="8"/>
      <c r="G289" s="18">
        <f t="shared" ref="G289:I289" si="74">SUM(G290:G305)</f>
        <v>10.12</v>
      </c>
      <c r="H289" s="18">
        <f t="shared" si="74"/>
        <v>0</v>
      </c>
      <c r="I289" s="18">
        <f t="shared" si="74"/>
        <v>10.12</v>
      </c>
    </row>
    <row r="290" ht="41" customHeight="1" spans="1:9">
      <c r="A290" s="8">
        <v>1</v>
      </c>
      <c r="B290" s="8" t="s">
        <v>533</v>
      </c>
      <c r="C290" s="8" t="s">
        <v>407</v>
      </c>
      <c r="D290" s="17" t="s">
        <v>534</v>
      </c>
      <c r="E290" s="8" t="s">
        <v>44</v>
      </c>
      <c r="F290" s="8" t="s">
        <v>535</v>
      </c>
      <c r="G290" s="18">
        <v>0.86</v>
      </c>
      <c r="H290" s="18"/>
      <c r="I290" s="18">
        <v>0.86</v>
      </c>
    </row>
    <row r="291" ht="40" customHeight="1" spans="1:9">
      <c r="A291" s="91">
        <v>2</v>
      </c>
      <c r="B291" s="99" t="s">
        <v>536</v>
      </c>
      <c r="C291" s="91" t="s">
        <v>407</v>
      </c>
      <c r="D291" s="95" t="s">
        <v>537</v>
      </c>
      <c r="E291" s="91" t="s">
        <v>44</v>
      </c>
      <c r="F291" s="99" t="s">
        <v>80</v>
      </c>
      <c r="G291" s="100">
        <v>0.6</v>
      </c>
      <c r="H291" s="93"/>
      <c r="I291" s="100">
        <v>0.6</v>
      </c>
    </row>
    <row r="292" ht="40" customHeight="1" spans="1:9">
      <c r="A292" s="8">
        <v>3</v>
      </c>
      <c r="B292" s="99" t="s">
        <v>538</v>
      </c>
      <c r="C292" s="91" t="s">
        <v>407</v>
      </c>
      <c r="D292" s="95" t="s">
        <v>539</v>
      </c>
      <c r="E292" s="91" t="s">
        <v>44</v>
      </c>
      <c r="F292" s="99" t="s">
        <v>54</v>
      </c>
      <c r="G292" s="100">
        <v>0.12</v>
      </c>
      <c r="H292" s="93"/>
      <c r="I292" s="100">
        <v>0.12</v>
      </c>
    </row>
    <row r="293" ht="42" customHeight="1" spans="1:9">
      <c r="A293" s="91">
        <v>4</v>
      </c>
      <c r="B293" s="91" t="s">
        <v>540</v>
      </c>
      <c r="C293" s="91" t="s">
        <v>407</v>
      </c>
      <c r="D293" s="92" t="s">
        <v>541</v>
      </c>
      <c r="E293" s="91" t="s">
        <v>44</v>
      </c>
      <c r="F293" s="91" t="s">
        <v>63</v>
      </c>
      <c r="G293" s="93">
        <v>0.26</v>
      </c>
      <c r="H293" s="93"/>
      <c r="I293" s="93">
        <v>0.26</v>
      </c>
    </row>
    <row r="294" ht="39" customHeight="1" spans="1:9">
      <c r="A294" s="8">
        <v>5</v>
      </c>
      <c r="B294" s="91" t="s">
        <v>542</v>
      </c>
      <c r="C294" s="91" t="s">
        <v>407</v>
      </c>
      <c r="D294" s="92" t="s">
        <v>543</v>
      </c>
      <c r="E294" s="91" t="s">
        <v>44</v>
      </c>
      <c r="F294" s="99" t="s">
        <v>80</v>
      </c>
      <c r="G294" s="93">
        <v>0.8</v>
      </c>
      <c r="H294" s="93"/>
      <c r="I294" s="93">
        <v>0.8</v>
      </c>
    </row>
    <row r="295" ht="43" customHeight="1" spans="1:9">
      <c r="A295" s="91">
        <v>6</v>
      </c>
      <c r="B295" s="97" t="s">
        <v>544</v>
      </c>
      <c r="C295" s="91" t="s">
        <v>407</v>
      </c>
      <c r="D295" s="98" t="s">
        <v>545</v>
      </c>
      <c r="E295" s="91" t="s">
        <v>44</v>
      </c>
      <c r="F295" s="99" t="s">
        <v>80</v>
      </c>
      <c r="G295" s="93">
        <v>0.86</v>
      </c>
      <c r="H295" s="93"/>
      <c r="I295" s="93">
        <v>0.86</v>
      </c>
    </row>
    <row r="296" ht="38" customHeight="1" spans="1:9">
      <c r="A296" s="8">
        <v>7</v>
      </c>
      <c r="B296" s="81" t="s">
        <v>546</v>
      </c>
      <c r="C296" s="81" t="s">
        <v>547</v>
      </c>
      <c r="D296" s="83" t="s">
        <v>398</v>
      </c>
      <c r="E296" s="8" t="s">
        <v>44</v>
      </c>
      <c r="F296" s="81" t="s">
        <v>245</v>
      </c>
      <c r="G296" s="59">
        <v>0.5</v>
      </c>
      <c r="H296" s="18"/>
      <c r="I296" s="59">
        <v>0.5</v>
      </c>
    </row>
    <row r="297" ht="24" spans="1:9">
      <c r="A297" s="91">
        <v>8</v>
      </c>
      <c r="B297" s="81" t="s">
        <v>548</v>
      </c>
      <c r="C297" s="81" t="s">
        <v>547</v>
      </c>
      <c r="D297" s="83" t="s">
        <v>398</v>
      </c>
      <c r="E297" s="8" t="s">
        <v>44</v>
      </c>
      <c r="F297" s="81" t="s">
        <v>245</v>
      </c>
      <c r="G297" s="59">
        <v>0.5</v>
      </c>
      <c r="H297" s="18"/>
      <c r="I297" s="59">
        <v>0.5</v>
      </c>
    </row>
    <row r="298" ht="24" spans="1:9">
      <c r="A298" s="8">
        <v>9</v>
      </c>
      <c r="B298" s="81" t="s">
        <v>549</v>
      </c>
      <c r="C298" s="81" t="s">
        <v>547</v>
      </c>
      <c r="D298" s="83" t="s">
        <v>398</v>
      </c>
      <c r="E298" s="8" t="s">
        <v>44</v>
      </c>
      <c r="F298" s="81" t="s">
        <v>245</v>
      </c>
      <c r="G298" s="59">
        <v>0.55</v>
      </c>
      <c r="H298" s="18"/>
      <c r="I298" s="59">
        <v>0.55</v>
      </c>
    </row>
    <row r="299" ht="24" spans="1:9">
      <c r="A299" s="91">
        <v>10</v>
      </c>
      <c r="B299" s="81" t="s">
        <v>550</v>
      </c>
      <c r="C299" s="81" t="s">
        <v>547</v>
      </c>
      <c r="D299" s="83" t="s">
        <v>398</v>
      </c>
      <c r="E299" s="8" t="s">
        <v>44</v>
      </c>
      <c r="F299" s="81" t="s">
        <v>245</v>
      </c>
      <c r="G299" s="59">
        <v>0.3</v>
      </c>
      <c r="H299" s="18"/>
      <c r="I299" s="59">
        <v>0.3</v>
      </c>
    </row>
    <row r="300" ht="24" spans="1:9">
      <c r="A300" s="8">
        <v>11</v>
      </c>
      <c r="B300" s="81" t="s">
        <v>551</v>
      </c>
      <c r="C300" s="81" t="s">
        <v>547</v>
      </c>
      <c r="D300" s="83" t="s">
        <v>398</v>
      </c>
      <c r="E300" s="8" t="s">
        <v>44</v>
      </c>
      <c r="F300" s="81" t="s">
        <v>245</v>
      </c>
      <c r="G300" s="59">
        <v>0.75</v>
      </c>
      <c r="H300" s="18"/>
      <c r="I300" s="59">
        <v>0.75</v>
      </c>
    </row>
    <row r="301" ht="24" spans="1:9">
      <c r="A301" s="91">
        <v>12</v>
      </c>
      <c r="B301" s="81" t="s">
        <v>552</v>
      </c>
      <c r="C301" s="81" t="s">
        <v>547</v>
      </c>
      <c r="D301" s="83" t="s">
        <v>398</v>
      </c>
      <c r="E301" s="8" t="s">
        <v>44</v>
      </c>
      <c r="F301" s="81" t="s">
        <v>245</v>
      </c>
      <c r="G301" s="59">
        <v>0.57</v>
      </c>
      <c r="H301" s="18"/>
      <c r="I301" s="59">
        <v>0.57</v>
      </c>
    </row>
    <row r="302" ht="24" spans="1:9">
      <c r="A302" s="8">
        <v>13</v>
      </c>
      <c r="B302" s="81" t="s">
        <v>553</v>
      </c>
      <c r="C302" s="81" t="s">
        <v>547</v>
      </c>
      <c r="D302" s="83" t="s">
        <v>398</v>
      </c>
      <c r="E302" s="8" t="s">
        <v>44</v>
      </c>
      <c r="F302" s="81" t="s">
        <v>245</v>
      </c>
      <c r="G302" s="59">
        <v>0.99</v>
      </c>
      <c r="H302" s="18"/>
      <c r="I302" s="59">
        <v>0.99</v>
      </c>
    </row>
    <row r="303" ht="24" spans="1:9">
      <c r="A303" s="91">
        <v>14</v>
      </c>
      <c r="B303" s="81" t="s">
        <v>554</v>
      </c>
      <c r="C303" s="81" t="s">
        <v>547</v>
      </c>
      <c r="D303" s="83" t="s">
        <v>398</v>
      </c>
      <c r="E303" s="8" t="s">
        <v>44</v>
      </c>
      <c r="F303" s="81" t="s">
        <v>245</v>
      </c>
      <c r="G303" s="59">
        <v>1.63</v>
      </c>
      <c r="H303" s="18"/>
      <c r="I303" s="59">
        <v>1.63</v>
      </c>
    </row>
    <row r="304" ht="24" spans="1:9">
      <c r="A304" s="8">
        <v>15</v>
      </c>
      <c r="B304" s="81" t="s">
        <v>555</v>
      </c>
      <c r="C304" s="81" t="s">
        <v>547</v>
      </c>
      <c r="D304" s="83" t="s">
        <v>398</v>
      </c>
      <c r="E304" s="8" t="s">
        <v>44</v>
      </c>
      <c r="F304" s="81" t="s">
        <v>245</v>
      </c>
      <c r="G304" s="59">
        <v>0.43</v>
      </c>
      <c r="H304" s="18"/>
      <c r="I304" s="59">
        <v>0.43</v>
      </c>
    </row>
    <row r="305" ht="24" spans="1:9">
      <c r="A305" s="91">
        <v>16</v>
      </c>
      <c r="B305" s="81" t="s">
        <v>556</v>
      </c>
      <c r="C305" s="81" t="s">
        <v>547</v>
      </c>
      <c r="D305" s="83" t="s">
        <v>398</v>
      </c>
      <c r="E305" s="8" t="s">
        <v>44</v>
      </c>
      <c r="F305" s="81" t="s">
        <v>245</v>
      </c>
      <c r="G305" s="59">
        <v>0.4</v>
      </c>
      <c r="H305" s="18"/>
      <c r="I305" s="59">
        <v>0.4</v>
      </c>
    </row>
    <row r="306" ht="18" customHeight="1" spans="1:9">
      <c r="A306" s="19" t="s">
        <v>40</v>
      </c>
      <c r="B306" s="19" t="s">
        <v>557</v>
      </c>
      <c r="C306" s="19">
        <v>7</v>
      </c>
      <c r="D306" s="20"/>
      <c r="E306" s="19"/>
      <c r="F306" s="19"/>
      <c r="G306" s="21">
        <f t="shared" ref="G306:I306" si="75">G307</f>
        <v>6.02</v>
      </c>
      <c r="H306" s="21">
        <f t="shared" si="75"/>
        <v>0</v>
      </c>
      <c r="I306" s="21">
        <f t="shared" si="75"/>
        <v>6.02</v>
      </c>
    </row>
    <row r="307" ht="18" customHeight="1" spans="1:9">
      <c r="A307" s="8"/>
      <c r="B307" s="8" t="s">
        <v>283</v>
      </c>
      <c r="C307" s="8">
        <v>7</v>
      </c>
      <c r="D307" s="17"/>
      <c r="E307" s="8"/>
      <c r="F307" s="8"/>
      <c r="G307" s="18">
        <f t="shared" ref="G307:I307" si="76">SUM(G308:G314)</f>
        <v>6.02</v>
      </c>
      <c r="H307" s="18">
        <f t="shared" si="76"/>
        <v>0</v>
      </c>
      <c r="I307" s="18">
        <f t="shared" si="76"/>
        <v>6.02</v>
      </c>
    </row>
    <row r="308" ht="42" customHeight="1" spans="1:9">
      <c r="A308" s="8">
        <v>1</v>
      </c>
      <c r="B308" s="8" t="s">
        <v>558</v>
      </c>
      <c r="C308" s="8" t="s">
        <v>407</v>
      </c>
      <c r="D308" s="17" t="s">
        <v>559</v>
      </c>
      <c r="E308" s="8" t="s">
        <v>44</v>
      </c>
      <c r="F308" s="8" t="s">
        <v>535</v>
      </c>
      <c r="G308" s="18">
        <v>3.6</v>
      </c>
      <c r="H308" s="18"/>
      <c r="I308" s="18">
        <v>3.6</v>
      </c>
    </row>
    <row r="309" ht="42" customHeight="1" spans="1:9">
      <c r="A309" s="8">
        <v>2</v>
      </c>
      <c r="B309" s="8" t="s">
        <v>560</v>
      </c>
      <c r="C309" s="8" t="s">
        <v>407</v>
      </c>
      <c r="D309" s="17" t="s">
        <v>561</v>
      </c>
      <c r="E309" s="8" t="s">
        <v>44</v>
      </c>
      <c r="F309" s="8" t="s">
        <v>63</v>
      </c>
      <c r="G309" s="18">
        <v>0.16</v>
      </c>
      <c r="H309" s="18"/>
      <c r="I309" s="18">
        <v>0.16</v>
      </c>
    </row>
    <row r="310" ht="40" customHeight="1" spans="1:9">
      <c r="A310" s="8">
        <v>3</v>
      </c>
      <c r="B310" s="8" t="s">
        <v>562</v>
      </c>
      <c r="C310" s="8" t="s">
        <v>78</v>
      </c>
      <c r="D310" s="17" t="s">
        <v>563</v>
      </c>
      <c r="E310" s="8" t="s">
        <v>44</v>
      </c>
      <c r="F310" s="8" t="s">
        <v>150</v>
      </c>
      <c r="G310" s="18">
        <v>0.06</v>
      </c>
      <c r="H310" s="18"/>
      <c r="I310" s="18">
        <v>0.06</v>
      </c>
    </row>
    <row r="311" ht="39" customHeight="1" spans="1:9">
      <c r="A311" s="8">
        <v>4</v>
      </c>
      <c r="B311" s="91" t="s">
        <v>564</v>
      </c>
      <c r="C311" s="91" t="s">
        <v>407</v>
      </c>
      <c r="D311" s="92" t="s">
        <v>565</v>
      </c>
      <c r="E311" s="91" t="s">
        <v>44</v>
      </c>
      <c r="F311" s="91" t="s">
        <v>192</v>
      </c>
      <c r="G311" s="93">
        <v>0.5</v>
      </c>
      <c r="H311" s="93"/>
      <c r="I311" s="93">
        <v>0.5</v>
      </c>
    </row>
    <row r="312" ht="42" customHeight="1" spans="1:9">
      <c r="A312" s="8">
        <v>5</v>
      </c>
      <c r="B312" s="91" t="s">
        <v>566</v>
      </c>
      <c r="C312" s="91" t="s">
        <v>407</v>
      </c>
      <c r="D312" s="92" t="s">
        <v>567</v>
      </c>
      <c r="E312" s="91" t="s">
        <v>44</v>
      </c>
      <c r="F312" s="91" t="s">
        <v>192</v>
      </c>
      <c r="G312" s="93">
        <v>0.3</v>
      </c>
      <c r="H312" s="93"/>
      <c r="I312" s="93">
        <v>0.3</v>
      </c>
    </row>
    <row r="313" ht="41" customHeight="1" spans="1:9">
      <c r="A313" s="8">
        <v>6</v>
      </c>
      <c r="B313" s="91" t="s">
        <v>568</v>
      </c>
      <c r="C313" s="91" t="s">
        <v>407</v>
      </c>
      <c r="D313" s="92" t="s">
        <v>569</v>
      </c>
      <c r="E313" s="91" t="s">
        <v>44</v>
      </c>
      <c r="F313" s="91" t="s">
        <v>150</v>
      </c>
      <c r="G313" s="93">
        <v>0.2</v>
      </c>
      <c r="H313" s="93"/>
      <c r="I313" s="93">
        <v>0.2</v>
      </c>
    </row>
    <row r="314" ht="343" customHeight="1" spans="1:9">
      <c r="A314" s="8">
        <v>7</v>
      </c>
      <c r="B314" s="91" t="s">
        <v>570</v>
      </c>
      <c r="C314" s="91" t="s">
        <v>407</v>
      </c>
      <c r="D314" s="92" t="s">
        <v>571</v>
      </c>
      <c r="E314" s="91" t="s">
        <v>44</v>
      </c>
      <c r="F314" s="91" t="s">
        <v>80</v>
      </c>
      <c r="G314" s="93">
        <v>1.2</v>
      </c>
      <c r="H314" s="93"/>
      <c r="I314" s="93">
        <v>1.2</v>
      </c>
    </row>
    <row r="315" ht="18" customHeight="1" spans="1:9">
      <c r="A315" s="19" t="s">
        <v>49</v>
      </c>
      <c r="B315" s="19" t="s">
        <v>572</v>
      </c>
      <c r="C315" s="19">
        <v>5</v>
      </c>
      <c r="D315" s="20"/>
      <c r="E315" s="19"/>
      <c r="F315" s="19"/>
      <c r="G315" s="21">
        <f t="shared" ref="G315:I315" si="77">G316+G318</f>
        <v>9.7</v>
      </c>
      <c r="H315" s="21">
        <f t="shared" si="77"/>
        <v>0.2</v>
      </c>
      <c r="I315" s="21">
        <f t="shared" si="77"/>
        <v>9.5</v>
      </c>
    </row>
    <row r="316" ht="18" customHeight="1" spans="1:9">
      <c r="A316" s="8"/>
      <c r="B316" s="8" t="s">
        <v>15</v>
      </c>
      <c r="C316" s="8">
        <v>1</v>
      </c>
      <c r="D316" s="17"/>
      <c r="E316" s="8"/>
      <c r="F316" s="8"/>
      <c r="G316" s="18">
        <f t="shared" ref="G316:I316" si="78">SUM(G317:G317)</f>
        <v>0.5</v>
      </c>
      <c r="H316" s="18">
        <f t="shared" si="78"/>
        <v>0.2</v>
      </c>
      <c r="I316" s="18">
        <f t="shared" si="78"/>
        <v>0.3</v>
      </c>
    </row>
    <row r="317" ht="48" spans="1:9">
      <c r="A317" s="86">
        <v>1</v>
      </c>
      <c r="B317" s="86" t="s">
        <v>573</v>
      </c>
      <c r="C317" s="86" t="s">
        <v>574</v>
      </c>
      <c r="D317" s="87" t="s">
        <v>575</v>
      </c>
      <c r="E317" s="86" t="s">
        <v>44</v>
      </c>
      <c r="F317" s="86" t="s">
        <v>91</v>
      </c>
      <c r="G317" s="88">
        <v>0.5</v>
      </c>
      <c r="H317" s="88">
        <v>0.2</v>
      </c>
      <c r="I317" s="88">
        <v>0.3</v>
      </c>
    </row>
    <row r="318" ht="18" customHeight="1" spans="1:9">
      <c r="A318" s="8"/>
      <c r="B318" s="8" t="s">
        <v>576</v>
      </c>
      <c r="C318" s="8">
        <v>4</v>
      </c>
      <c r="D318" s="17"/>
      <c r="E318" s="8"/>
      <c r="F318" s="8"/>
      <c r="G318" s="18">
        <f t="shared" ref="G318:I318" si="79">SUM(G319:G322)</f>
        <v>9.2</v>
      </c>
      <c r="H318" s="18">
        <f t="shared" si="79"/>
        <v>0</v>
      </c>
      <c r="I318" s="18">
        <f t="shared" si="79"/>
        <v>9.2</v>
      </c>
    </row>
    <row r="319" ht="53" customHeight="1" spans="1:9">
      <c r="A319" s="8">
        <v>1</v>
      </c>
      <c r="B319" s="8" t="s">
        <v>577</v>
      </c>
      <c r="C319" s="8" t="s">
        <v>407</v>
      </c>
      <c r="D319" s="17" t="s">
        <v>578</v>
      </c>
      <c r="E319" s="8" t="s">
        <v>44</v>
      </c>
      <c r="F319" s="8" t="s">
        <v>192</v>
      </c>
      <c r="G319" s="18">
        <v>1.8</v>
      </c>
      <c r="H319" s="18"/>
      <c r="I319" s="18">
        <v>1.8</v>
      </c>
    </row>
    <row r="320" ht="42" customHeight="1" spans="1:9">
      <c r="A320" s="8">
        <v>2</v>
      </c>
      <c r="B320" s="8" t="s">
        <v>459</v>
      </c>
      <c r="C320" s="8" t="s">
        <v>407</v>
      </c>
      <c r="D320" s="17" t="s">
        <v>579</v>
      </c>
      <c r="E320" s="8" t="s">
        <v>44</v>
      </c>
      <c r="F320" s="8" t="s">
        <v>80</v>
      </c>
      <c r="G320" s="18">
        <v>0.8</v>
      </c>
      <c r="H320" s="18"/>
      <c r="I320" s="18">
        <v>0.8</v>
      </c>
    </row>
    <row r="321" ht="36" spans="1:9">
      <c r="A321" s="8">
        <v>3</v>
      </c>
      <c r="B321" s="91" t="s">
        <v>580</v>
      </c>
      <c r="C321" s="91" t="s">
        <v>407</v>
      </c>
      <c r="D321" s="92" t="s">
        <v>581</v>
      </c>
      <c r="E321" s="91" t="s">
        <v>44</v>
      </c>
      <c r="F321" s="91" t="s">
        <v>45</v>
      </c>
      <c r="G321" s="93">
        <v>0.1</v>
      </c>
      <c r="H321" s="93"/>
      <c r="I321" s="93">
        <v>0.1</v>
      </c>
    </row>
    <row r="322" ht="42" customHeight="1" spans="1:9">
      <c r="A322" s="8">
        <v>4</v>
      </c>
      <c r="B322" s="91" t="s">
        <v>582</v>
      </c>
      <c r="C322" s="91" t="s">
        <v>407</v>
      </c>
      <c r="D322" s="92" t="s">
        <v>583</v>
      </c>
      <c r="E322" s="91" t="s">
        <v>44</v>
      </c>
      <c r="F322" s="91" t="s">
        <v>80</v>
      </c>
      <c r="G322" s="93">
        <v>6.5</v>
      </c>
      <c r="H322" s="93"/>
      <c r="I322" s="93">
        <v>6.5</v>
      </c>
    </row>
    <row r="323" spans="1:9">
      <c r="A323" s="19" t="s">
        <v>75</v>
      </c>
      <c r="B323" s="19" t="s">
        <v>584</v>
      </c>
      <c r="C323" s="19">
        <v>4</v>
      </c>
      <c r="D323" s="20"/>
      <c r="E323" s="19"/>
      <c r="F323" s="19"/>
      <c r="G323" s="21">
        <f t="shared" ref="G323:I323" si="80">SUM(G324,G326)</f>
        <v>31.05</v>
      </c>
      <c r="H323" s="21">
        <f t="shared" si="80"/>
        <v>2.21</v>
      </c>
      <c r="I323" s="21">
        <f t="shared" si="80"/>
        <v>28.84</v>
      </c>
    </row>
    <row r="324" spans="1:9">
      <c r="A324" s="8"/>
      <c r="B324" s="8" t="s">
        <v>15</v>
      </c>
      <c r="C324" s="8">
        <v>1</v>
      </c>
      <c r="D324" s="17"/>
      <c r="E324" s="8"/>
      <c r="F324" s="8"/>
      <c r="G324" s="18">
        <f t="shared" ref="G324:I324" si="81">SUM(G325:G325)</f>
        <v>10.42</v>
      </c>
      <c r="H324" s="18">
        <f t="shared" si="81"/>
        <v>2.21</v>
      </c>
      <c r="I324" s="18">
        <f t="shared" si="81"/>
        <v>8.21</v>
      </c>
    </row>
    <row r="325" ht="119" customHeight="1" spans="1:9">
      <c r="A325" s="8">
        <v>1</v>
      </c>
      <c r="B325" s="8" t="s">
        <v>585</v>
      </c>
      <c r="C325" s="8" t="s">
        <v>476</v>
      </c>
      <c r="D325" s="17" t="s">
        <v>586</v>
      </c>
      <c r="E325" s="8" t="s">
        <v>399</v>
      </c>
      <c r="F325" s="8" t="s">
        <v>587</v>
      </c>
      <c r="G325" s="18">
        <v>10.42</v>
      </c>
      <c r="H325" s="18">
        <v>2.21</v>
      </c>
      <c r="I325" s="18">
        <v>8.21</v>
      </c>
    </row>
    <row r="326" spans="1:9">
      <c r="A326" s="8"/>
      <c r="B326" s="8" t="s">
        <v>112</v>
      </c>
      <c r="C326" s="8">
        <v>3</v>
      </c>
      <c r="D326" s="17"/>
      <c r="E326" s="8"/>
      <c r="F326" s="8"/>
      <c r="G326" s="18">
        <f t="shared" ref="G326:I326" si="82">SUM(G327:G329)</f>
        <v>20.63</v>
      </c>
      <c r="H326" s="18">
        <f t="shared" si="82"/>
        <v>0</v>
      </c>
      <c r="I326" s="18">
        <f t="shared" si="82"/>
        <v>20.63</v>
      </c>
    </row>
    <row r="327" ht="79" customHeight="1" spans="1:9">
      <c r="A327" s="8">
        <v>1</v>
      </c>
      <c r="B327" s="33" t="s">
        <v>588</v>
      </c>
      <c r="C327" s="8" t="s">
        <v>574</v>
      </c>
      <c r="D327" s="101" t="s">
        <v>589</v>
      </c>
      <c r="E327" s="8" t="s">
        <v>44</v>
      </c>
      <c r="F327" s="33" t="s">
        <v>80</v>
      </c>
      <c r="G327" s="102">
        <v>8.8</v>
      </c>
      <c r="H327" s="102"/>
      <c r="I327" s="102">
        <v>8.8</v>
      </c>
    </row>
    <row r="328" ht="200" customHeight="1" spans="1:9">
      <c r="A328" s="8">
        <v>2</v>
      </c>
      <c r="B328" s="33" t="s">
        <v>590</v>
      </c>
      <c r="C328" s="8" t="s">
        <v>574</v>
      </c>
      <c r="D328" s="101" t="s">
        <v>591</v>
      </c>
      <c r="E328" s="8" t="s">
        <v>44</v>
      </c>
      <c r="F328" s="33" t="s">
        <v>80</v>
      </c>
      <c r="G328" s="102">
        <v>9.5</v>
      </c>
      <c r="H328" s="102"/>
      <c r="I328" s="102">
        <v>9.5</v>
      </c>
    </row>
    <row r="329" ht="57" customHeight="1" spans="1:9">
      <c r="A329" s="33">
        <v>3</v>
      </c>
      <c r="B329" s="8" t="s">
        <v>592</v>
      </c>
      <c r="C329" s="8" t="s">
        <v>574</v>
      </c>
      <c r="D329" s="17" t="s">
        <v>593</v>
      </c>
      <c r="E329" s="8" t="s">
        <v>44</v>
      </c>
      <c r="F329" s="8" t="s">
        <v>80</v>
      </c>
      <c r="G329" s="18">
        <v>2.33</v>
      </c>
      <c r="H329" s="18"/>
      <c r="I329" s="18">
        <v>2.33</v>
      </c>
    </row>
    <row r="330" ht="18" customHeight="1" spans="1:9">
      <c r="A330" s="19" t="s">
        <v>83</v>
      </c>
      <c r="B330" s="19" t="s">
        <v>594</v>
      </c>
      <c r="C330" s="19">
        <f t="shared" ref="C330:I330" si="83">SUM(C331,C334)</f>
        <v>16</v>
      </c>
      <c r="D330" s="20"/>
      <c r="E330" s="19"/>
      <c r="F330" s="19"/>
      <c r="G330" s="21">
        <f t="shared" si="83"/>
        <v>29.53</v>
      </c>
      <c r="H330" s="21">
        <f t="shared" si="83"/>
        <v>3.4</v>
      </c>
      <c r="I330" s="21">
        <f t="shared" si="83"/>
        <v>26.13</v>
      </c>
    </row>
    <row r="331" ht="18" customHeight="1" spans="1:9">
      <c r="A331" s="8"/>
      <c r="B331" s="8" t="s">
        <v>126</v>
      </c>
      <c r="C331" s="8">
        <v>2</v>
      </c>
      <c r="D331" s="17"/>
      <c r="E331" s="8"/>
      <c r="F331" s="8"/>
      <c r="G331" s="18">
        <f t="shared" ref="G331:I331" si="84">SUM(G332:G333)</f>
        <v>13.47</v>
      </c>
      <c r="H331" s="18">
        <f t="shared" si="84"/>
        <v>3.4</v>
      </c>
      <c r="I331" s="18">
        <f t="shared" si="84"/>
        <v>10.07</v>
      </c>
    </row>
    <row r="332" ht="60" spans="1:9">
      <c r="A332" s="8">
        <v>1</v>
      </c>
      <c r="B332" s="8" t="s">
        <v>595</v>
      </c>
      <c r="C332" s="8" t="s">
        <v>596</v>
      </c>
      <c r="D332" s="17" t="s">
        <v>597</v>
      </c>
      <c r="E332" s="8" t="s">
        <v>44</v>
      </c>
      <c r="F332" s="8" t="s">
        <v>474</v>
      </c>
      <c r="G332" s="18">
        <v>10.53</v>
      </c>
      <c r="H332" s="18">
        <v>2.4</v>
      </c>
      <c r="I332" s="18">
        <v>8.13</v>
      </c>
    </row>
    <row r="333" ht="120" customHeight="1" spans="1:9">
      <c r="A333" s="8">
        <v>2</v>
      </c>
      <c r="B333" s="8" t="s">
        <v>598</v>
      </c>
      <c r="C333" s="8" t="s">
        <v>407</v>
      </c>
      <c r="D333" s="17" t="s">
        <v>599</v>
      </c>
      <c r="E333" s="8" t="s">
        <v>44</v>
      </c>
      <c r="F333" s="8" t="s">
        <v>91</v>
      </c>
      <c r="G333" s="18">
        <v>2.94</v>
      </c>
      <c r="H333" s="18">
        <v>1</v>
      </c>
      <c r="I333" s="18">
        <v>1.94</v>
      </c>
    </row>
    <row r="334" ht="18" customHeight="1" spans="1:9">
      <c r="A334" s="8"/>
      <c r="B334" s="8" t="s">
        <v>600</v>
      </c>
      <c r="C334" s="8">
        <v>14</v>
      </c>
      <c r="D334" s="17"/>
      <c r="E334" s="8"/>
      <c r="F334" s="8"/>
      <c r="G334" s="18">
        <f t="shared" ref="G334:I334" si="85">SUM(G335:G348)</f>
        <v>16.06</v>
      </c>
      <c r="H334" s="18">
        <f t="shared" si="85"/>
        <v>0</v>
      </c>
      <c r="I334" s="18">
        <f t="shared" si="85"/>
        <v>16.06</v>
      </c>
    </row>
    <row r="335" ht="42" customHeight="1" spans="1:9">
      <c r="A335" s="8">
        <v>1</v>
      </c>
      <c r="B335" s="8" t="s">
        <v>601</v>
      </c>
      <c r="C335" s="8" t="s">
        <v>407</v>
      </c>
      <c r="D335" s="17" t="s">
        <v>602</v>
      </c>
      <c r="E335" s="8" t="s">
        <v>44</v>
      </c>
      <c r="F335" s="8" t="s">
        <v>80</v>
      </c>
      <c r="G335" s="18">
        <v>0.06</v>
      </c>
      <c r="H335" s="18"/>
      <c r="I335" s="18">
        <v>0.06</v>
      </c>
    </row>
    <row r="336" ht="42" customHeight="1" spans="1:9">
      <c r="A336" s="86">
        <v>2</v>
      </c>
      <c r="B336" s="86" t="s">
        <v>603</v>
      </c>
      <c r="C336" s="86" t="s">
        <v>407</v>
      </c>
      <c r="D336" s="87" t="s">
        <v>604</v>
      </c>
      <c r="E336" s="103" t="s">
        <v>44</v>
      </c>
      <c r="F336" s="86" t="s">
        <v>80</v>
      </c>
      <c r="G336" s="88">
        <v>0.48</v>
      </c>
      <c r="H336" s="88"/>
      <c r="I336" s="88">
        <v>0.48</v>
      </c>
    </row>
    <row r="337" ht="42" customHeight="1" spans="1:9">
      <c r="A337" s="8">
        <v>3</v>
      </c>
      <c r="B337" s="86" t="s">
        <v>605</v>
      </c>
      <c r="C337" s="86" t="s">
        <v>407</v>
      </c>
      <c r="D337" s="87" t="s">
        <v>606</v>
      </c>
      <c r="E337" s="103" t="s">
        <v>44</v>
      </c>
      <c r="F337" s="86" t="s">
        <v>80</v>
      </c>
      <c r="G337" s="88">
        <v>0.2</v>
      </c>
      <c r="H337" s="88"/>
      <c r="I337" s="88">
        <v>0.2</v>
      </c>
    </row>
    <row r="338" ht="42" customHeight="1" spans="1:9">
      <c r="A338" s="86">
        <v>4</v>
      </c>
      <c r="B338" s="91" t="s">
        <v>607</v>
      </c>
      <c r="C338" s="91" t="s">
        <v>407</v>
      </c>
      <c r="D338" s="92" t="s">
        <v>608</v>
      </c>
      <c r="E338" s="91" t="s">
        <v>44</v>
      </c>
      <c r="F338" s="91" t="s">
        <v>80</v>
      </c>
      <c r="G338" s="93">
        <v>0.1</v>
      </c>
      <c r="H338" s="93"/>
      <c r="I338" s="93">
        <v>0.1</v>
      </c>
    </row>
    <row r="339" ht="42" customHeight="1" spans="1:9">
      <c r="A339" s="8">
        <v>5</v>
      </c>
      <c r="B339" s="22" t="s">
        <v>609</v>
      </c>
      <c r="C339" s="91" t="s">
        <v>407</v>
      </c>
      <c r="D339" s="25" t="s">
        <v>610</v>
      </c>
      <c r="E339" s="91" t="s">
        <v>44</v>
      </c>
      <c r="F339" s="22" t="s">
        <v>80</v>
      </c>
      <c r="G339" s="93">
        <v>2</v>
      </c>
      <c r="H339" s="93"/>
      <c r="I339" s="93">
        <v>2</v>
      </c>
    </row>
    <row r="340" ht="42" customHeight="1" spans="1:9">
      <c r="A340" s="86">
        <v>6</v>
      </c>
      <c r="B340" s="91" t="s">
        <v>611</v>
      </c>
      <c r="C340" s="91" t="s">
        <v>407</v>
      </c>
      <c r="D340" s="92" t="s">
        <v>612</v>
      </c>
      <c r="E340" s="91" t="s">
        <v>44</v>
      </c>
      <c r="F340" s="91" t="s">
        <v>80</v>
      </c>
      <c r="G340" s="93">
        <v>5.4</v>
      </c>
      <c r="H340" s="93"/>
      <c r="I340" s="93">
        <v>5.4</v>
      </c>
    </row>
    <row r="341" ht="42" customHeight="1" spans="1:9">
      <c r="A341" s="8">
        <v>7</v>
      </c>
      <c r="B341" s="8" t="s">
        <v>613</v>
      </c>
      <c r="C341" s="8" t="s">
        <v>407</v>
      </c>
      <c r="D341" s="17" t="s">
        <v>614</v>
      </c>
      <c r="E341" s="8" t="s">
        <v>44</v>
      </c>
      <c r="F341" s="8" t="s">
        <v>192</v>
      </c>
      <c r="G341" s="18">
        <v>0.5</v>
      </c>
      <c r="H341" s="18"/>
      <c r="I341" s="18">
        <v>0.5</v>
      </c>
    </row>
    <row r="342" ht="42" customHeight="1" spans="1:9">
      <c r="A342" s="86">
        <v>8</v>
      </c>
      <c r="B342" s="22" t="s">
        <v>615</v>
      </c>
      <c r="C342" s="91" t="s">
        <v>407</v>
      </c>
      <c r="D342" s="25" t="s">
        <v>616</v>
      </c>
      <c r="E342" s="91" t="s">
        <v>44</v>
      </c>
      <c r="F342" s="22" t="s">
        <v>80</v>
      </c>
      <c r="G342" s="93">
        <v>6</v>
      </c>
      <c r="H342" s="93"/>
      <c r="I342" s="93">
        <v>6</v>
      </c>
    </row>
    <row r="343" ht="43" customHeight="1" spans="1:9">
      <c r="A343" s="8">
        <v>9</v>
      </c>
      <c r="B343" s="22" t="s">
        <v>617</v>
      </c>
      <c r="C343" s="91" t="s">
        <v>618</v>
      </c>
      <c r="D343" s="25" t="s">
        <v>619</v>
      </c>
      <c r="E343" s="91" t="s">
        <v>44</v>
      </c>
      <c r="F343" s="22" t="s">
        <v>80</v>
      </c>
      <c r="G343" s="93">
        <v>0.12</v>
      </c>
      <c r="H343" s="93"/>
      <c r="I343" s="93">
        <v>0.12</v>
      </c>
    </row>
    <row r="344" ht="44" customHeight="1" spans="1:9">
      <c r="A344" s="86">
        <v>10</v>
      </c>
      <c r="B344" s="22" t="s">
        <v>620</v>
      </c>
      <c r="C344" s="91" t="s">
        <v>618</v>
      </c>
      <c r="D344" s="25" t="s">
        <v>621</v>
      </c>
      <c r="E344" s="91" t="s">
        <v>44</v>
      </c>
      <c r="F344" s="22" t="s">
        <v>80</v>
      </c>
      <c r="G344" s="93">
        <v>0.3</v>
      </c>
      <c r="H344" s="93"/>
      <c r="I344" s="93">
        <v>0.3</v>
      </c>
    </row>
    <row r="345" ht="41" customHeight="1" spans="1:9">
      <c r="A345" s="8">
        <v>11</v>
      </c>
      <c r="B345" s="22" t="s">
        <v>622</v>
      </c>
      <c r="C345" s="91" t="s">
        <v>618</v>
      </c>
      <c r="D345" s="25" t="s">
        <v>623</v>
      </c>
      <c r="E345" s="91" t="s">
        <v>44</v>
      </c>
      <c r="F345" s="22" t="s">
        <v>80</v>
      </c>
      <c r="G345" s="93">
        <v>0.2</v>
      </c>
      <c r="H345" s="93"/>
      <c r="I345" s="93">
        <v>0.2</v>
      </c>
    </row>
    <row r="346" ht="80" customHeight="1" spans="1:9">
      <c r="A346" s="86">
        <v>12</v>
      </c>
      <c r="B346" s="22" t="s">
        <v>624</v>
      </c>
      <c r="C346" s="91" t="s">
        <v>618</v>
      </c>
      <c r="D346" s="25" t="s">
        <v>625</v>
      </c>
      <c r="E346" s="91" t="s">
        <v>44</v>
      </c>
      <c r="F346" s="22" t="s">
        <v>80</v>
      </c>
      <c r="G346" s="93">
        <v>0.2</v>
      </c>
      <c r="H346" s="93"/>
      <c r="I346" s="93">
        <v>0.2</v>
      </c>
    </row>
    <row r="347" ht="55" customHeight="1" spans="1:9">
      <c r="A347" s="8">
        <v>13</v>
      </c>
      <c r="B347" s="22" t="s">
        <v>626</v>
      </c>
      <c r="C347" s="91" t="s">
        <v>618</v>
      </c>
      <c r="D347" s="25" t="s">
        <v>627</v>
      </c>
      <c r="E347" s="91" t="s">
        <v>44</v>
      </c>
      <c r="F347" s="22" t="s">
        <v>80</v>
      </c>
      <c r="G347" s="93">
        <v>0.2</v>
      </c>
      <c r="H347" s="93"/>
      <c r="I347" s="93">
        <v>0.2</v>
      </c>
    </row>
    <row r="348" ht="54" customHeight="1" spans="1:9">
      <c r="A348" s="86">
        <v>14</v>
      </c>
      <c r="B348" s="22" t="s">
        <v>628</v>
      </c>
      <c r="C348" s="91" t="s">
        <v>618</v>
      </c>
      <c r="D348" s="25" t="s">
        <v>629</v>
      </c>
      <c r="E348" s="91" t="s">
        <v>44</v>
      </c>
      <c r="F348" s="22" t="s">
        <v>80</v>
      </c>
      <c r="G348" s="93">
        <v>0.3</v>
      </c>
      <c r="H348" s="93"/>
      <c r="I348" s="93">
        <v>0.3</v>
      </c>
    </row>
    <row r="349" ht="24" spans="1:9">
      <c r="A349" s="19" t="s">
        <v>87</v>
      </c>
      <c r="B349" s="19" t="s">
        <v>630</v>
      </c>
      <c r="C349" s="19">
        <v>12</v>
      </c>
      <c r="D349" s="20"/>
      <c r="E349" s="19"/>
      <c r="F349" s="19"/>
      <c r="G349" s="21">
        <f t="shared" ref="G349:I349" si="86">G350</f>
        <v>6.55</v>
      </c>
      <c r="H349" s="21">
        <f t="shared" si="86"/>
        <v>0</v>
      </c>
      <c r="I349" s="21">
        <f t="shared" si="86"/>
        <v>6.55</v>
      </c>
    </row>
    <row r="350" ht="18" customHeight="1" spans="1:9">
      <c r="A350" s="8"/>
      <c r="B350" s="8" t="s">
        <v>631</v>
      </c>
      <c r="C350" s="8">
        <v>12</v>
      </c>
      <c r="D350" s="17"/>
      <c r="E350" s="8"/>
      <c r="F350" s="8"/>
      <c r="G350" s="18">
        <f t="shared" ref="G350:I350" si="87">SUM(G351:G361)</f>
        <v>6.55</v>
      </c>
      <c r="H350" s="18">
        <f t="shared" si="87"/>
        <v>0</v>
      </c>
      <c r="I350" s="18">
        <f t="shared" si="87"/>
        <v>6.55</v>
      </c>
    </row>
    <row r="351" ht="43" customHeight="1" spans="1:9">
      <c r="A351" s="91">
        <v>1</v>
      </c>
      <c r="B351" s="91" t="s">
        <v>632</v>
      </c>
      <c r="C351" s="91" t="s">
        <v>407</v>
      </c>
      <c r="D351" s="92" t="s">
        <v>633</v>
      </c>
      <c r="E351" s="91" t="s">
        <v>44</v>
      </c>
      <c r="F351" s="91" t="s">
        <v>108</v>
      </c>
      <c r="G351" s="93">
        <v>0.4</v>
      </c>
      <c r="H351" s="93"/>
      <c r="I351" s="93">
        <v>0.4</v>
      </c>
    </row>
    <row r="352" ht="43" customHeight="1" spans="1:9">
      <c r="A352" s="91">
        <v>2</v>
      </c>
      <c r="B352" s="91" t="s">
        <v>634</v>
      </c>
      <c r="C352" s="91" t="s">
        <v>407</v>
      </c>
      <c r="D352" s="92" t="s">
        <v>635</v>
      </c>
      <c r="E352" s="91" t="s">
        <v>44</v>
      </c>
      <c r="F352" s="91" t="s">
        <v>108</v>
      </c>
      <c r="G352" s="93">
        <v>0.3</v>
      </c>
      <c r="H352" s="93"/>
      <c r="I352" s="93">
        <v>0.3</v>
      </c>
    </row>
    <row r="353" ht="55" customHeight="1" spans="1:9">
      <c r="A353" s="91">
        <v>3</v>
      </c>
      <c r="B353" s="91" t="s">
        <v>636</v>
      </c>
      <c r="C353" s="91" t="s">
        <v>407</v>
      </c>
      <c r="D353" s="92" t="s">
        <v>637</v>
      </c>
      <c r="E353" s="91" t="s">
        <v>44</v>
      </c>
      <c r="F353" s="91" t="s">
        <v>80</v>
      </c>
      <c r="G353" s="93">
        <v>0.2</v>
      </c>
      <c r="H353" s="93"/>
      <c r="I353" s="93">
        <v>0.2</v>
      </c>
    </row>
    <row r="354" ht="43" customHeight="1" spans="1:9">
      <c r="A354" s="91">
        <v>4</v>
      </c>
      <c r="B354" s="94" t="s">
        <v>638</v>
      </c>
      <c r="C354" s="91" t="s">
        <v>407</v>
      </c>
      <c r="D354" s="104" t="s">
        <v>639</v>
      </c>
      <c r="E354" s="91" t="s">
        <v>44</v>
      </c>
      <c r="F354" s="91" t="s">
        <v>640</v>
      </c>
      <c r="G354" s="105">
        <v>1.41</v>
      </c>
      <c r="H354" s="93"/>
      <c r="I354" s="105">
        <v>1.41</v>
      </c>
    </row>
    <row r="355" ht="43" customHeight="1" spans="1:9">
      <c r="A355" s="91">
        <v>5</v>
      </c>
      <c r="B355" s="94" t="s">
        <v>641</v>
      </c>
      <c r="C355" s="91" t="s">
        <v>407</v>
      </c>
      <c r="D355" s="104" t="s">
        <v>642</v>
      </c>
      <c r="E355" s="91" t="s">
        <v>44</v>
      </c>
      <c r="F355" s="91" t="s">
        <v>643</v>
      </c>
      <c r="G355" s="105">
        <v>1.35</v>
      </c>
      <c r="H355" s="93"/>
      <c r="I355" s="105">
        <v>1.35</v>
      </c>
    </row>
    <row r="356" ht="43" customHeight="1" spans="1:9">
      <c r="A356" s="91">
        <v>6</v>
      </c>
      <c r="B356" s="94" t="s">
        <v>644</v>
      </c>
      <c r="C356" s="91" t="s">
        <v>407</v>
      </c>
      <c r="D356" s="104" t="s">
        <v>645</v>
      </c>
      <c r="E356" s="91" t="s">
        <v>44</v>
      </c>
      <c r="F356" s="91" t="s">
        <v>646</v>
      </c>
      <c r="G356" s="105">
        <v>1.34</v>
      </c>
      <c r="H356" s="93"/>
      <c r="I356" s="105">
        <v>1.34</v>
      </c>
    </row>
    <row r="357" ht="43" customHeight="1" spans="1:9">
      <c r="A357" s="91">
        <v>7</v>
      </c>
      <c r="B357" s="94" t="s">
        <v>647</v>
      </c>
      <c r="C357" s="91" t="s">
        <v>407</v>
      </c>
      <c r="D357" s="104" t="s">
        <v>648</v>
      </c>
      <c r="E357" s="91" t="s">
        <v>44</v>
      </c>
      <c r="F357" s="91" t="s">
        <v>649</v>
      </c>
      <c r="G357" s="105">
        <v>0.18</v>
      </c>
      <c r="H357" s="93"/>
      <c r="I357" s="105">
        <v>0.18</v>
      </c>
    </row>
    <row r="358" ht="43" customHeight="1" spans="1:9">
      <c r="A358" s="91">
        <v>8</v>
      </c>
      <c r="B358" s="94" t="s">
        <v>650</v>
      </c>
      <c r="C358" s="91" t="s">
        <v>407</v>
      </c>
      <c r="D358" s="104" t="s">
        <v>651</v>
      </c>
      <c r="E358" s="91" t="s">
        <v>44</v>
      </c>
      <c r="F358" s="91" t="s">
        <v>652</v>
      </c>
      <c r="G358" s="105">
        <v>0.25</v>
      </c>
      <c r="H358" s="93"/>
      <c r="I358" s="105">
        <v>0.25</v>
      </c>
    </row>
    <row r="359" ht="43" customHeight="1" spans="1:9">
      <c r="A359" s="91">
        <v>9</v>
      </c>
      <c r="B359" s="94" t="s">
        <v>653</v>
      </c>
      <c r="C359" s="91" t="s">
        <v>407</v>
      </c>
      <c r="D359" s="104" t="s">
        <v>654</v>
      </c>
      <c r="E359" s="91" t="s">
        <v>44</v>
      </c>
      <c r="F359" s="91" t="s">
        <v>80</v>
      </c>
      <c r="G359" s="105">
        <v>0.4</v>
      </c>
      <c r="H359" s="93"/>
      <c r="I359" s="105">
        <v>0.4</v>
      </c>
    </row>
    <row r="360" ht="43" customHeight="1" spans="1:9">
      <c r="A360" s="91">
        <v>11</v>
      </c>
      <c r="B360" s="81" t="s">
        <v>655</v>
      </c>
      <c r="C360" s="91" t="s">
        <v>407</v>
      </c>
      <c r="D360" s="83" t="s">
        <v>656</v>
      </c>
      <c r="E360" s="91" t="s">
        <v>44</v>
      </c>
      <c r="F360" s="91" t="s">
        <v>80</v>
      </c>
      <c r="G360" s="59">
        <v>0.42</v>
      </c>
      <c r="H360" s="59"/>
      <c r="I360" s="59">
        <v>0.42</v>
      </c>
    </row>
    <row r="361" ht="43" customHeight="1" spans="1:9">
      <c r="A361" s="86">
        <v>12</v>
      </c>
      <c r="B361" s="86" t="s">
        <v>657</v>
      </c>
      <c r="C361" s="86" t="s">
        <v>658</v>
      </c>
      <c r="D361" s="87" t="s">
        <v>659</v>
      </c>
      <c r="E361" s="86" t="s">
        <v>44</v>
      </c>
      <c r="F361" s="86" t="s">
        <v>45</v>
      </c>
      <c r="G361" s="88">
        <v>0.3</v>
      </c>
      <c r="H361" s="88"/>
      <c r="I361" s="88">
        <v>0.3</v>
      </c>
    </row>
    <row r="362" ht="18" customHeight="1" spans="1:9">
      <c r="A362" s="12" t="s">
        <v>660</v>
      </c>
      <c r="B362" s="12" t="s">
        <v>661</v>
      </c>
      <c r="C362" s="12">
        <f t="shared" ref="C362:I362" si="88">SUM(C363:C364)</f>
        <v>18</v>
      </c>
      <c r="D362" s="14"/>
      <c r="E362" s="12"/>
      <c r="F362" s="12"/>
      <c r="G362" s="34">
        <f t="shared" si="88"/>
        <v>24.49</v>
      </c>
      <c r="H362" s="34">
        <f t="shared" si="88"/>
        <v>2.55</v>
      </c>
      <c r="I362" s="34">
        <f t="shared" si="88"/>
        <v>21.94</v>
      </c>
    </row>
    <row r="363" ht="18" customHeight="1" spans="1:9">
      <c r="A363" s="8"/>
      <c r="B363" s="8" t="s">
        <v>15</v>
      </c>
      <c r="C363" s="8">
        <f t="shared" ref="C363:I363" si="89">SUM(C370)</f>
        <v>1</v>
      </c>
      <c r="D363" s="17"/>
      <c r="E363" s="8"/>
      <c r="F363" s="8"/>
      <c r="G363" s="18">
        <f t="shared" si="89"/>
        <v>2.9</v>
      </c>
      <c r="H363" s="18">
        <f t="shared" si="89"/>
        <v>2.5</v>
      </c>
      <c r="I363" s="18">
        <f t="shared" si="89"/>
        <v>0.4</v>
      </c>
    </row>
    <row r="364" ht="18" customHeight="1" spans="1:9">
      <c r="A364" s="8"/>
      <c r="B364" s="8" t="s">
        <v>662</v>
      </c>
      <c r="C364" s="8">
        <f t="shared" ref="C364:I364" si="90">SUM(C367,C372,C375,C384,C388)</f>
        <v>17</v>
      </c>
      <c r="D364" s="17"/>
      <c r="E364" s="8"/>
      <c r="F364" s="8"/>
      <c r="G364" s="18">
        <f t="shared" si="90"/>
        <v>21.59</v>
      </c>
      <c r="H364" s="18">
        <f t="shared" si="90"/>
        <v>0.05</v>
      </c>
      <c r="I364" s="18">
        <f t="shared" si="90"/>
        <v>21.54</v>
      </c>
    </row>
    <row r="365" ht="18" customHeight="1" spans="1:9">
      <c r="A365" s="19" t="s">
        <v>17</v>
      </c>
      <c r="B365" s="19" t="s">
        <v>663</v>
      </c>
      <c r="C365" s="19">
        <v>0</v>
      </c>
      <c r="D365" s="20"/>
      <c r="E365" s="19"/>
      <c r="F365" s="19"/>
      <c r="G365" s="21"/>
      <c r="H365" s="21"/>
      <c r="I365" s="21"/>
    </row>
    <row r="366" ht="18" customHeight="1" spans="1:9">
      <c r="A366" s="19" t="s">
        <v>19</v>
      </c>
      <c r="B366" s="19" t="s">
        <v>664</v>
      </c>
      <c r="C366" s="19">
        <v>1</v>
      </c>
      <c r="D366" s="20"/>
      <c r="E366" s="19"/>
      <c r="F366" s="19"/>
      <c r="G366" s="21">
        <f t="shared" ref="G366:I366" si="91">G367</f>
        <v>1.2</v>
      </c>
      <c r="H366" s="21">
        <f t="shared" si="91"/>
        <v>0</v>
      </c>
      <c r="I366" s="21">
        <f t="shared" si="91"/>
        <v>1.2</v>
      </c>
    </row>
    <row r="367" ht="18" customHeight="1" spans="1:9">
      <c r="A367" s="8"/>
      <c r="B367" s="8" t="s">
        <v>21</v>
      </c>
      <c r="C367" s="8">
        <v>1</v>
      </c>
      <c r="D367" s="17"/>
      <c r="E367" s="8"/>
      <c r="F367" s="8"/>
      <c r="G367" s="18">
        <f t="shared" ref="G367:I367" si="92">SUM(G368:G368)</f>
        <v>1.2</v>
      </c>
      <c r="H367" s="18">
        <f t="shared" si="92"/>
        <v>0</v>
      </c>
      <c r="I367" s="18">
        <f t="shared" si="92"/>
        <v>1.2</v>
      </c>
    </row>
    <row r="368" ht="72" customHeight="1" spans="1:9">
      <c r="A368" s="106">
        <v>1</v>
      </c>
      <c r="B368" s="107" t="s">
        <v>665</v>
      </c>
      <c r="C368" s="8" t="s">
        <v>666</v>
      </c>
      <c r="D368" s="108" t="s">
        <v>667</v>
      </c>
      <c r="E368" s="8" t="s">
        <v>44</v>
      </c>
      <c r="F368" s="106" t="s">
        <v>54</v>
      </c>
      <c r="G368" s="109">
        <v>1.2</v>
      </c>
      <c r="H368" s="110"/>
      <c r="I368" s="109">
        <v>1.2</v>
      </c>
    </row>
    <row r="369" ht="18" customHeight="1" spans="1:9">
      <c r="A369" s="19" t="s">
        <v>27</v>
      </c>
      <c r="B369" s="19" t="s">
        <v>668</v>
      </c>
      <c r="C369" s="19">
        <v>2</v>
      </c>
      <c r="D369" s="20"/>
      <c r="E369" s="19"/>
      <c r="F369" s="19"/>
      <c r="G369" s="21">
        <f t="shared" ref="G369:I369" si="93">SUM(G370,G372)</f>
        <v>3.5</v>
      </c>
      <c r="H369" s="21">
        <f t="shared" si="93"/>
        <v>2.5</v>
      </c>
      <c r="I369" s="21">
        <f t="shared" si="93"/>
        <v>1</v>
      </c>
    </row>
    <row r="370" ht="18" customHeight="1" spans="1:9">
      <c r="A370" s="8"/>
      <c r="B370" s="8" t="s">
        <v>15</v>
      </c>
      <c r="C370" s="8">
        <v>1</v>
      </c>
      <c r="D370" s="17"/>
      <c r="E370" s="8"/>
      <c r="F370" s="8"/>
      <c r="G370" s="18">
        <f t="shared" ref="G370:I370" si="94">G371</f>
        <v>2.9</v>
      </c>
      <c r="H370" s="18">
        <f t="shared" si="94"/>
        <v>2.5</v>
      </c>
      <c r="I370" s="18">
        <f t="shared" si="94"/>
        <v>0.4</v>
      </c>
    </row>
    <row r="371" ht="29" customHeight="1" spans="1:9">
      <c r="A371" s="8">
        <v>1</v>
      </c>
      <c r="B371" s="8" t="s">
        <v>669</v>
      </c>
      <c r="C371" s="8" t="s">
        <v>666</v>
      </c>
      <c r="D371" s="17" t="s">
        <v>670</v>
      </c>
      <c r="E371" s="8" t="s">
        <v>44</v>
      </c>
      <c r="F371" s="8" t="s">
        <v>671</v>
      </c>
      <c r="G371" s="18">
        <v>2.9</v>
      </c>
      <c r="H371" s="18">
        <v>2.5</v>
      </c>
      <c r="I371" s="18">
        <v>0.4</v>
      </c>
    </row>
    <row r="372" ht="18" customHeight="1" spans="1:9">
      <c r="A372" s="8"/>
      <c r="B372" s="8" t="s">
        <v>21</v>
      </c>
      <c r="C372" s="8">
        <v>1</v>
      </c>
      <c r="D372" s="17"/>
      <c r="E372" s="8"/>
      <c r="F372" s="8"/>
      <c r="G372" s="18">
        <f>SUM(G373:G373)</f>
        <v>0.6</v>
      </c>
      <c r="H372" s="18"/>
      <c r="I372" s="18">
        <f>SUM(I373:I373)</f>
        <v>0.6</v>
      </c>
    </row>
    <row r="373" ht="24" spans="1:9">
      <c r="A373" s="106">
        <v>1</v>
      </c>
      <c r="B373" s="106" t="s">
        <v>672</v>
      </c>
      <c r="C373" s="8" t="s">
        <v>666</v>
      </c>
      <c r="D373" s="111" t="s">
        <v>673</v>
      </c>
      <c r="E373" s="8" t="s">
        <v>44</v>
      </c>
      <c r="F373" s="106" t="s">
        <v>80</v>
      </c>
      <c r="G373" s="109">
        <v>0.6</v>
      </c>
      <c r="H373" s="110"/>
      <c r="I373" s="109">
        <v>0.6</v>
      </c>
    </row>
    <row r="374" ht="18" customHeight="1" spans="1:9">
      <c r="A374" s="19" t="s">
        <v>36</v>
      </c>
      <c r="B374" s="19" t="s">
        <v>674</v>
      </c>
      <c r="C374" s="19">
        <v>7</v>
      </c>
      <c r="D374" s="20"/>
      <c r="E374" s="19"/>
      <c r="F374" s="19"/>
      <c r="G374" s="21">
        <f t="shared" ref="G374:I374" si="95">SUM(G375)</f>
        <v>9.05</v>
      </c>
      <c r="H374" s="21">
        <f t="shared" si="95"/>
        <v>0.05</v>
      </c>
      <c r="I374" s="21">
        <f t="shared" si="95"/>
        <v>9</v>
      </c>
    </row>
    <row r="375" ht="18" customHeight="1" spans="1:9">
      <c r="A375" s="8"/>
      <c r="B375" s="8" t="s">
        <v>283</v>
      </c>
      <c r="C375" s="8">
        <v>7</v>
      </c>
      <c r="D375" s="17"/>
      <c r="E375" s="8"/>
      <c r="F375" s="8"/>
      <c r="G375" s="18">
        <f t="shared" ref="G375:I375" si="96">SUM(G376:G382)</f>
        <v>9.05</v>
      </c>
      <c r="H375" s="18">
        <f t="shared" si="96"/>
        <v>0.05</v>
      </c>
      <c r="I375" s="18">
        <f t="shared" si="96"/>
        <v>9</v>
      </c>
    </row>
    <row r="376" ht="80" customHeight="1" spans="1:9">
      <c r="A376" s="106">
        <v>1</v>
      </c>
      <c r="B376" s="107" t="s">
        <v>675</v>
      </c>
      <c r="C376" s="8" t="s">
        <v>666</v>
      </c>
      <c r="D376" s="108" t="s">
        <v>676</v>
      </c>
      <c r="E376" s="8" t="s">
        <v>44</v>
      </c>
      <c r="F376" s="106" t="s">
        <v>80</v>
      </c>
      <c r="G376" s="109">
        <v>3.2</v>
      </c>
      <c r="H376" s="110"/>
      <c r="I376" s="109">
        <v>3.2</v>
      </c>
    </row>
    <row r="377" ht="45" customHeight="1" spans="1:9">
      <c r="A377" s="106">
        <v>2</v>
      </c>
      <c r="B377" s="106" t="s">
        <v>677</v>
      </c>
      <c r="C377" s="8" t="s">
        <v>666</v>
      </c>
      <c r="D377" s="112" t="s">
        <v>678</v>
      </c>
      <c r="E377" s="8" t="s">
        <v>44</v>
      </c>
      <c r="F377" s="106" t="s">
        <v>80</v>
      </c>
      <c r="G377" s="110">
        <v>1</v>
      </c>
      <c r="H377" s="110"/>
      <c r="I377" s="110">
        <v>1</v>
      </c>
    </row>
    <row r="378" ht="43" customHeight="1" spans="1:9">
      <c r="A378" s="106">
        <v>3</v>
      </c>
      <c r="B378" s="106" t="s">
        <v>679</v>
      </c>
      <c r="C378" s="8" t="s">
        <v>666</v>
      </c>
      <c r="D378" s="112" t="s">
        <v>678</v>
      </c>
      <c r="E378" s="8" t="s">
        <v>44</v>
      </c>
      <c r="F378" s="106" t="s">
        <v>80</v>
      </c>
      <c r="G378" s="110">
        <v>1</v>
      </c>
      <c r="H378" s="110"/>
      <c r="I378" s="110">
        <v>1</v>
      </c>
    </row>
    <row r="379" ht="44" customHeight="1" spans="1:9">
      <c r="A379" s="106">
        <v>4</v>
      </c>
      <c r="B379" s="106" t="s">
        <v>680</v>
      </c>
      <c r="C379" s="8" t="s">
        <v>666</v>
      </c>
      <c r="D379" s="112" t="s">
        <v>678</v>
      </c>
      <c r="E379" s="8" t="s">
        <v>44</v>
      </c>
      <c r="F379" s="106" t="s">
        <v>80</v>
      </c>
      <c r="G379" s="110">
        <v>1</v>
      </c>
      <c r="H379" s="110"/>
      <c r="I379" s="110">
        <v>1</v>
      </c>
    </row>
    <row r="380" ht="52" customHeight="1" spans="1:9">
      <c r="A380" s="106">
        <v>5</v>
      </c>
      <c r="B380" s="106" t="s">
        <v>681</v>
      </c>
      <c r="C380" s="8" t="s">
        <v>666</v>
      </c>
      <c r="D380" s="111" t="s">
        <v>682</v>
      </c>
      <c r="E380" s="8" t="s">
        <v>44</v>
      </c>
      <c r="F380" s="106" t="s">
        <v>683</v>
      </c>
      <c r="G380" s="109">
        <v>0.35</v>
      </c>
      <c r="H380" s="110">
        <v>0.05</v>
      </c>
      <c r="I380" s="109">
        <v>0.3</v>
      </c>
    </row>
    <row r="381" ht="32" customHeight="1" spans="1:9">
      <c r="A381" s="106">
        <v>6</v>
      </c>
      <c r="B381" s="113" t="s">
        <v>684</v>
      </c>
      <c r="C381" s="113" t="s">
        <v>666</v>
      </c>
      <c r="D381" s="112" t="s">
        <v>685</v>
      </c>
      <c r="E381" s="8" t="s">
        <v>44</v>
      </c>
      <c r="F381" s="106" t="s">
        <v>80</v>
      </c>
      <c r="G381" s="110">
        <v>1.5</v>
      </c>
      <c r="H381" s="110"/>
      <c r="I381" s="110">
        <v>1.5</v>
      </c>
    </row>
    <row r="382" ht="43" customHeight="1" spans="1:9">
      <c r="A382" s="106">
        <v>7</v>
      </c>
      <c r="B382" s="113" t="s">
        <v>686</v>
      </c>
      <c r="C382" s="8" t="s">
        <v>666</v>
      </c>
      <c r="D382" s="112" t="s">
        <v>678</v>
      </c>
      <c r="E382" s="8" t="s">
        <v>44</v>
      </c>
      <c r="F382" s="106" t="s">
        <v>80</v>
      </c>
      <c r="G382" s="110">
        <v>1</v>
      </c>
      <c r="H382" s="110"/>
      <c r="I382" s="110">
        <v>1</v>
      </c>
    </row>
    <row r="383" ht="18" customHeight="1" spans="1:9">
      <c r="A383" s="19" t="s">
        <v>40</v>
      </c>
      <c r="B383" s="19" t="s">
        <v>687</v>
      </c>
      <c r="C383" s="19">
        <v>2</v>
      </c>
      <c r="D383" s="20"/>
      <c r="E383" s="19"/>
      <c r="F383" s="19"/>
      <c r="G383" s="21">
        <f t="shared" ref="G383:I383" si="97">SUM(G384)</f>
        <v>3.5</v>
      </c>
      <c r="H383" s="21">
        <f t="shared" si="97"/>
        <v>0</v>
      </c>
      <c r="I383" s="21">
        <f t="shared" si="97"/>
        <v>3.5</v>
      </c>
    </row>
    <row r="384" ht="18" customHeight="1" spans="1:9">
      <c r="A384" s="8"/>
      <c r="B384" s="8" t="s">
        <v>29</v>
      </c>
      <c r="C384" s="8">
        <v>2</v>
      </c>
      <c r="D384" s="17"/>
      <c r="E384" s="8"/>
      <c r="F384" s="8"/>
      <c r="G384" s="18">
        <f t="shared" ref="G384:I384" si="98">SUM(G385:G386)</f>
        <v>3.5</v>
      </c>
      <c r="H384" s="18">
        <f t="shared" si="98"/>
        <v>0</v>
      </c>
      <c r="I384" s="18">
        <f t="shared" si="98"/>
        <v>3.5</v>
      </c>
    </row>
    <row r="385" ht="42" customHeight="1" spans="1:9">
      <c r="A385" s="106">
        <v>1</v>
      </c>
      <c r="B385" s="106" t="s">
        <v>688</v>
      </c>
      <c r="C385" s="8" t="s">
        <v>666</v>
      </c>
      <c r="D385" s="111" t="s">
        <v>689</v>
      </c>
      <c r="E385" s="8" t="s">
        <v>44</v>
      </c>
      <c r="F385" s="106" t="s">
        <v>80</v>
      </c>
      <c r="G385" s="109">
        <v>2.5</v>
      </c>
      <c r="H385" s="110"/>
      <c r="I385" s="109">
        <v>2.5</v>
      </c>
    </row>
    <row r="386" ht="32" customHeight="1" spans="1:9">
      <c r="A386" s="106">
        <v>2</v>
      </c>
      <c r="B386" s="81" t="s">
        <v>690</v>
      </c>
      <c r="C386" s="8" t="s">
        <v>666</v>
      </c>
      <c r="D386" s="114" t="s">
        <v>691</v>
      </c>
      <c r="E386" s="8" t="s">
        <v>44</v>
      </c>
      <c r="F386" s="106" t="s">
        <v>80</v>
      </c>
      <c r="G386" s="109">
        <v>1</v>
      </c>
      <c r="H386" s="110"/>
      <c r="I386" s="109">
        <v>1</v>
      </c>
    </row>
    <row r="387" ht="18" customHeight="1" spans="1:9">
      <c r="A387" s="19" t="s">
        <v>49</v>
      </c>
      <c r="B387" s="19" t="s">
        <v>692</v>
      </c>
      <c r="C387" s="19">
        <f t="shared" ref="C387:I387" si="99">SUM(C388)</f>
        <v>6</v>
      </c>
      <c r="D387" s="20"/>
      <c r="E387" s="19"/>
      <c r="F387" s="19"/>
      <c r="G387" s="21">
        <f t="shared" si="99"/>
        <v>7.24</v>
      </c>
      <c r="H387" s="21">
        <f t="shared" si="99"/>
        <v>0</v>
      </c>
      <c r="I387" s="21">
        <f t="shared" si="99"/>
        <v>7.24</v>
      </c>
    </row>
    <row r="388" ht="18" customHeight="1" spans="1:9">
      <c r="A388" s="8"/>
      <c r="B388" s="8" t="s">
        <v>94</v>
      </c>
      <c r="C388" s="8">
        <v>6</v>
      </c>
      <c r="D388" s="17"/>
      <c r="E388" s="8"/>
      <c r="F388" s="8"/>
      <c r="G388" s="18">
        <f t="shared" ref="G388:I388" si="100">SUM(G389:G394)</f>
        <v>7.24</v>
      </c>
      <c r="H388" s="18">
        <f t="shared" si="100"/>
        <v>0</v>
      </c>
      <c r="I388" s="18">
        <f t="shared" si="100"/>
        <v>7.24</v>
      </c>
    </row>
    <row r="389" ht="31" customHeight="1" spans="1:9">
      <c r="A389" s="8">
        <v>1</v>
      </c>
      <c r="B389" s="113" t="s">
        <v>693</v>
      </c>
      <c r="C389" s="8" t="s">
        <v>666</v>
      </c>
      <c r="D389" s="112" t="s">
        <v>694</v>
      </c>
      <c r="E389" s="8" t="s">
        <v>44</v>
      </c>
      <c r="F389" s="106" t="s">
        <v>54</v>
      </c>
      <c r="G389" s="110">
        <v>0.28</v>
      </c>
      <c r="H389" s="110"/>
      <c r="I389" s="110">
        <v>0.28</v>
      </c>
    </row>
    <row r="390" ht="39" customHeight="1" spans="1:9">
      <c r="A390" s="8">
        <v>2</v>
      </c>
      <c r="B390" s="106" t="s">
        <v>695</v>
      </c>
      <c r="C390" s="8" t="s">
        <v>666</v>
      </c>
      <c r="D390" s="111" t="s">
        <v>696</v>
      </c>
      <c r="E390" s="8" t="s">
        <v>44</v>
      </c>
      <c r="F390" s="106" t="s">
        <v>80</v>
      </c>
      <c r="G390" s="109">
        <v>0.5</v>
      </c>
      <c r="H390" s="110"/>
      <c r="I390" s="109">
        <v>0.5</v>
      </c>
    </row>
    <row r="391" ht="31" customHeight="1" spans="1:9">
      <c r="A391" s="8">
        <v>3</v>
      </c>
      <c r="B391" s="113" t="s">
        <v>697</v>
      </c>
      <c r="C391" s="8" t="s">
        <v>666</v>
      </c>
      <c r="D391" s="115" t="s">
        <v>698</v>
      </c>
      <c r="E391" s="8" t="s">
        <v>44</v>
      </c>
      <c r="F391" s="106" t="s">
        <v>80</v>
      </c>
      <c r="G391" s="110">
        <v>0.36</v>
      </c>
      <c r="H391" s="110"/>
      <c r="I391" s="110">
        <v>0.36</v>
      </c>
    </row>
    <row r="392" ht="56" customHeight="1" spans="1:9">
      <c r="A392" s="8">
        <v>4</v>
      </c>
      <c r="B392" s="106" t="s">
        <v>699</v>
      </c>
      <c r="C392" s="8" t="s">
        <v>666</v>
      </c>
      <c r="D392" s="112" t="s">
        <v>700</v>
      </c>
      <c r="E392" s="8" t="s">
        <v>44</v>
      </c>
      <c r="F392" s="106" t="s">
        <v>54</v>
      </c>
      <c r="G392" s="110">
        <v>0.1</v>
      </c>
      <c r="H392" s="110"/>
      <c r="I392" s="110">
        <v>0.1</v>
      </c>
    </row>
    <row r="393" ht="27" customHeight="1" spans="1:9">
      <c r="A393" s="8">
        <v>5</v>
      </c>
      <c r="B393" s="113" t="s">
        <v>701</v>
      </c>
      <c r="C393" s="8" t="s">
        <v>666</v>
      </c>
      <c r="D393" s="112" t="s">
        <v>702</v>
      </c>
      <c r="E393" s="8" t="s">
        <v>44</v>
      </c>
      <c r="F393" s="106" t="s">
        <v>80</v>
      </c>
      <c r="G393" s="110">
        <v>0.5</v>
      </c>
      <c r="H393" s="110"/>
      <c r="I393" s="110">
        <v>0.5</v>
      </c>
    </row>
    <row r="394" ht="41" customHeight="1" spans="1:9">
      <c r="A394" s="8">
        <v>6</v>
      </c>
      <c r="B394" s="30" t="s">
        <v>703</v>
      </c>
      <c r="C394" s="8" t="s">
        <v>666</v>
      </c>
      <c r="D394" s="112" t="s">
        <v>704</v>
      </c>
      <c r="E394" s="8" t="s">
        <v>44</v>
      </c>
      <c r="F394" s="106" t="s">
        <v>80</v>
      </c>
      <c r="G394" s="110">
        <v>5.5</v>
      </c>
      <c r="H394" s="110"/>
      <c r="I394" s="110">
        <v>5.5</v>
      </c>
    </row>
    <row r="395" ht="18" customHeight="1" spans="1:9">
      <c r="A395" s="19" t="s">
        <v>75</v>
      </c>
      <c r="B395" s="19" t="s">
        <v>705</v>
      </c>
      <c r="C395" s="19">
        <v>0</v>
      </c>
      <c r="D395" s="20"/>
      <c r="E395" s="19"/>
      <c r="F395" s="19"/>
      <c r="G395" s="21"/>
      <c r="H395" s="21"/>
      <c r="I395" s="21"/>
    </row>
    <row r="396" ht="18" customHeight="1" spans="1:9">
      <c r="A396" s="12" t="s">
        <v>706</v>
      </c>
      <c r="B396" s="12" t="s">
        <v>707</v>
      </c>
      <c r="C396" s="12">
        <f t="shared" ref="C396:I396" si="101">SUM(C397:C398)</f>
        <v>29</v>
      </c>
      <c r="D396" s="14"/>
      <c r="E396" s="12"/>
      <c r="F396" s="12"/>
      <c r="G396" s="34">
        <f t="shared" si="101"/>
        <v>30.02</v>
      </c>
      <c r="H396" s="34">
        <f t="shared" si="101"/>
        <v>1.2</v>
      </c>
      <c r="I396" s="34">
        <f t="shared" si="101"/>
        <v>28.82</v>
      </c>
    </row>
    <row r="397" ht="18" customHeight="1" spans="1:9">
      <c r="A397" s="8"/>
      <c r="B397" s="8" t="s">
        <v>126</v>
      </c>
      <c r="C397" s="8">
        <f t="shared" ref="C397:I397" si="102">SUM(C400,C409)</f>
        <v>2</v>
      </c>
      <c r="D397" s="17"/>
      <c r="E397" s="8"/>
      <c r="F397" s="8"/>
      <c r="G397" s="18">
        <f t="shared" si="102"/>
        <v>3.15</v>
      </c>
      <c r="H397" s="18">
        <f t="shared" si="102"/>
        <v>1.2</v>
      </c>
      <c r="I397" s="18">
        <f t="shared" si="102"/>
        <v>1.95</v>
      </c>
    </row>
    <row r="398" ht="18" customHeight="1" spans="1:9">
      <c r="A398" s="8"/>
      <c r="B398" s="8" t="s">
        <v>708</v>
      </c>
      <c r="C398" s="8">
        <f t="shared" ref="C398:I398" si="103">SUM(C402,C411,C420)</f>
        <v>27</v>
      </c>
      <c r="D398" s="17"/>
      <c r="E398" s="8"/>
      <c r="F398" s="8"/>
      <c r="G398" s="18">
        <f t="shared" si="103"/>
        <v>26.87</v>
      </c>
      <c r="H398" s="18">
        <f t="shared" si="103"/>
        <v>0</v>
      </c>
      <c r="I398" s="18">
        <f t="shared" si="103"/>
        <v>26.87</v>
      </c>
    </row>
    <row r="399" ht="18" customHeight="1" spans="1:9">
      <c r="A399" s="19" t="s">
        <v>17</v>
      </c>
      <c r="B399" s="19" t="s">
        <v>709</v>
      </c>
      <c r="C399" s="19">
        <v>6</v>
      </c>
      <c r="D399" s="20"/>
      <c r="E399" s="19"/>
      <c r="F399" s="19"/>
      <c r="G399" s="21">
        <f t="shared" ref="G399:I399" si="104">SUM(G400,G402)</f>
        <v>3.4</v>
      </c>
      <c r="H399" s="21">
        <f t="shared" si="104"/>
        <v>0.2</v>
      </c>
      <c r="I399" s="21">
        <f t="shared" si="104"/>
        <v>3.2</v>
      </c>
    </row>
    <row r="400" ht="18" customHeight="1" spans="1:9">
      <c r="A400" s="8"/>
      <c r="B400" s="8" t="s">
        <v>15</v>
      </c>
      <c r="C400" s="8">
        <v>1</v>
      </c>
      <c r="D400" s="17"/>
      <c r="E400" s="8"/>
      <c r="F400" s="8"/>
      <c r="G400" s="18">
        <f t="shared" ref="G400:I400" si="105">SUM(G401:G401)</f>
        <v>0.5</v>
      </c>
      <c r="H400" s="18">
        <f t="shared" si="105"/>
        <v>0.2</v>
      </c>
      <c r="I400" s="18">
        <f t="shared" si="105"/>
        <v>0.3</v>
      </c>
    </row>
    <row r="401" ht="52" customHeight="1" spans="1:9">
      <c r="A401" s="8">
        <v>1</v>
      </c>
      <c r="B401" s="8" t="s">
        <v>710</v>
      </c>
      <c r="C401" s="8" t="s">
        <v>78</v>
      </c>
      <c r="D401" s="17" t="s">
        <v>711</v>
      </c>
      <c r="E401" s="8" t="s">
        <v>44</v>
      </c>
      <c r="F401" s="8" t="s">
        <v>91</v>
      </c>
      <c r="G401" s="18">
        <v>0.5</v>
      </c>
      <c r="H401" s="18">
        <v>0.2</v>
      </c>
      <c r="I401" s="18">
        <v>0.3</v>
      </c>
    </row>
    <row r="402" ht="18" customHeight="1" spans="1:9">
      <c r="A402" s="8"/>
      <c r="B402" s="8" t="s">
        <v>301</v>
      </c>
      <c r="C402" s="8">
        <v>5</v>
      </c>
      <c r="D402" s="17"/>
      <c r="E402" s="8"/>
      <c r="F402" s="8"/>
      <c r="G402" s="18">
        <f t="shared" ref="G402:I402" si="106">SUM(G403:G407)</f>
        <v>2.9</v>
      </c>
      <c r="H402" s="18">
        <f t="shared" si="106"/>
        <v>0</v>
      </c>
      <c r="I402" s="18">
        <f t="shared" si="106"/>
        <v>2.9</v>
      </c>
    </row>
    <row r="403" ht="77" customHeight="1" spans="1:9">
      <c r="A403" s="8">
        <v>1</v>
      </c>
      <c r="B403" s="8" t="s">
        <v>712</v>
      </c>
      <c r="C403" s="8" t="s">
        <v>574</v>
      </c>
      <c r="D403" s="17" t="s">
        <v>713</v>
      </c>
      <c r="E403" s="8" t="s">
        <v>44</v>
      </c>
      <c r="F403" s="8" t="s">
        <v>80</v>
      </c>
      <c r="G403" s="18">
        <v>0.6</v>
      </c>
      <c r="H403" s="18"/>
      <c r="I403" s="18">
        <v>0.6</v>
      </c>
    </row>
    <row r="404" ht="61" customHeight="1" spans="1:9">
      <c r="A404" s="8">
        <v>2</v>
      </c>
      <c r="B404" s="8" t="s">
        <v>714</v>
      </c>
      <c r="C404" s="8" t="s">
        <v>574</v>
      </c>
      <c r="D404" s="17" t="s">
        <v>715</v>
      </c>
      <c r="E404" s="8" t="s">
        <v>44</v>
      </c>
      <c r="F404" s="8" t="s">
        <v>80</v>
      </c>
      <c r="G404" s="18">
        <v>0.5</v>
      </c>
      <c r="H404" s="18"/>
      <c r="I404" s="18">
        <v>0.5</v>
      </c>
    </row>
    <row r="405" ht="43" customHeight="1" spans="1:9">
      <c r="A405" s="8">
        <v>3</v>
      </c>
      <c r="B405" s="8" t="s">
        <v>716</v>
      </c>
      <c r="C405" s="8" t="s">
        <v>574</v>
      </c>
      <c r="D405" s="17" t="s">
        <v>717</v>
      </c>
      <c r="E405" s="8" t="s">
        <v>44</v>
      </c>
      <c r="F405" s="8" t="s">
        <v>80</v>
      </c>
      <c r="G405" s="18">
        <v>1.2</v>
      </c>
      <c r="H405" s="18"/>
      <c r="I405" s="18">
        <v>1.2</v>
      </c>
    </row>
    <row r="406" ht="45" customHeight="1" spans="1:9">
      <c r="A406" s="8">
        <v>4</v>
      </c>
      <c r="B406" s="8" t="s">
        <v>718</v>
      </c>
      <c r="C406" s="8" t="s">
        <v>574</v>
      </c>
      <c r="D406" s="17" t="s">
        <v>719</v>
      </c>
      <c r="E406" s="8" t="s">
        <v>44</v>
      </c>
      <c r="F406" s="8" t="s">
        <v>80</v>
      </c>
      <c r="G406" s="18">
        <v>0.5</v>
      </c>
      <c r="H406" s="18"/>
      <c r="I406" s="18">
        <v>0.5</v>
      </c>
    </row>
    <row r="407" ht="54" customHeight="1" spans="1:9">
      <c r="A407" s="8">
        <v>5</v>
      </c>
      <c r="B407" s="8" t="s">
        <v>720</v>
      </c>
      <c r="C407" s="8" t="s">
        <v>574</v>
      </c>
      <c r="D407" s="17" t="s">
        <v>721</v>
      </c>
      <c r="E407" s="8" t="s">
        <v>44</v>
      </c>
      <c r="F407" s="8" t="s">
        <v>80</v>
      </c>
      <c r="G407" s="18">
        <v>0.1</v>
      </c>
      <c r="H407" s="18"/>
      <c r="I407" s="18">
        <v>0.1</v>
      </c>
    </row>
    <row r="408" ht="18" customHeight="1" spans="1:9">
      <c r="A408" s="19" t="s">
        <v>19</v>
      </c>
      <c r="B408" s="19" t="s">
        <v>722</v>
      </c>
      <c r="C408" s="19">
        <v>8</v>
      </c>
      <c r="D408" s="20"/>
      <c r="E408" s="19"/>
      <c r="F408" s="19"/>
      <c r="G408" s="21">
        <f t="shared" ref="G408:I408" si="107">SUM(G409,G411)</f>
        <v>7.54</v>
      </c>
      <c r="H408" s="21">
        <f t="shared" si="107"/>
        <v>1</v>
      </c>
      <c r="I408" s="21">
        <f t="shared" si="107"/>
        <v>6.54</v>
      </c>
    </row>
    <row r="409" ht="18" customHeight="1" spans="1:9">
      <c r="A409" s="8"/>
      <c r="B409" s="8" t="s">
        <v>15</v>
      </c>
      <c r="C409" s="8">
        <v>1</v>
      </c>
      <c r="D409" s="17"/>
      <c r="E409" s="8"/>
      <c r="F409" s="8"/>
      <c r="G409" s="18">
        <f t="shared" ref="G409:I409" si="108">SUM(G410)</f>
        <v>2.65</v>
      </c>
      <c r="H409" s="18">
        <f t="shared" si="108"/>
        <v>1</v>
      </c>
      <c r="I409" s="18">
        <f t="shared" si="108"/>
        <v>1.65</v>
      </c>
    </row>
    <row r="410" ht="54" customHeight="1" spans="1:9">
      <c r="A410" s="8">
        <v>1</v>
      </c>
      <c r="B410" s="8" t="s">
        <v>723</v>
      </c>
      <c r="C410" s="8" t="s">
        <v>724</v>
      </c>
      <c r="D410" s="17" t="s">
        <v>725</v>
      </c>
      <c r="E410" s="8" t="s">
        <v>44</v>
      </c>
      <c r="F410" s="8" t="s">
        <v>726</v>
      </c>
      <c r="G410" s="18">
        <v>2.65</v>
      </c>
      <c r="H410" s="18">
        <v>1</v>
      </c>
      <c r="I410" s="18">
        <v>1.65</v>
      </c>
    </row>
    <row r="411" ht="18" customHeight="1" spans="1:9">
      <c r="A411" s="8"/>
      <c r="B411" s="8" t="s">
        <v>283</v>
      </c>
      <c r="C411" s="8">
        <v>7</v>
      </c>
      <c r="D411" s="17"/>
      <c r="E411" s="8"/>
      <c r="F411" s="8"/>
      <c r="G411" s="18">
        <f t="shared" ref="G411:I411" si="109">SUM(G412:G418)</f>
        <v>4.89</v>
      </c>
      <c r="H411" s="18">
        <f t="shared" si="109"/>
        <v>0</v>
      </c>
      <c r="I411" s="18">
        <f t="shared" si="109"/>
        <v>4.89</v>
      </c>
    </row>
    <row r="412" ht="43" customHeight="1" spans="1:9">
      <c r="A412" s="8">
        <v>1</v>
      </c>
      <c r="B412" s="8" t="s">
        <v>727</v>
      </c>
      <c r="C412" s="8" t="s">
        <v>724</v>
      </c>
      <c r="D412" s="17" t="s">
        <v>728</v>
      </c>
      <c r="E412" s="8" t="s">
        <v>44</v>
      </c>
      <c r="F412" s="8" t="s">
        <v>54</v>
      </c>
      <c r="G412" s="18">
        <v>0.35</v>
      </c>
      <c r="H412" s="18"/>
      <c r="I412" s="18">
        <v>0.35</v>
      </c>
    </row>
    <row r="413" ht="54" customHeight="1" spans="1:9">
      <c r="A413" s="8">
        <v>2</v>
      </c>
      <c r="B413" s="8" t="s">
        <v>729</v>
      </c>
      <c r="C413" s="8" t="s">
        <v>724</v>
      </c>
      <c r="D413" s="17" t="s">
        <v>730</v>
      </c>
      <c r="E413" s="8" t="s">
        <v>44</v>
      </c>
      <c r="F413" s="8" t="s">
        <v>57</v>
      </c>
      <c r="G413" s="18">
        <v>0.3</v>
      </c>
      <c r="H413" s="18"/>
      <c r="I413" s="18">
        <v>0.3</v>
      </c>
    </row>
    <row r="414" ht="55" customHeight="1" spans="1:9">
      <c r="A414" s="8">
        <v>3</v>
      </c>
      <c r="B414" s="8" t="s">
        <v>731</v>
      </c>
      <c r="C414" s="8" t="s">
        <v>724</v>
      </c>
      <c r="D414" s="17" t="s">
        <v>732</v>
      </c>
      <c r="E414" s="8" t="s">
        <v>44</v>
      </c>
      <c r="F414" s="8" t="s">
        <v>80</v>
      </c>
      <c r="G414" s="18">
        <v>1.5</v>
      </c>
      <c r="H414" s="18"/>
      <c r="I414" s="18">
        <v>1.5</v>
      </c>
    </row>
    <row r="415" ht="48" spans="1:9">
      <c r="A415" s="8">
        <v>4</v>
      </c>
      <c r="B415" s="8" t="s">
        <v>733</v>
      </c>
      <c r="C415" s="8" t="s">
        <v>734</v>
      </c>
      <c r="D415" s="17" t="s">
        <v>735</v>
      </c>
      <c r="E415" s="8" t="s">
        <v>44</v>
      </c>
      <c r="F415" s="8" t="s">
        <v>54</v>
      </c>
      <c r="G415" s="18">
        <v>0.36</v>
      </c>
      <c r="H415" s="18"/>
      <c r="I415" s="18">
        <v>0.36</v>
      </c>
    </row>
    <row r="416" ht="42" customHeight="1" spans="1:9">
      <c r="A416" s="8">
        <v>5</v>
      </c>
      <c r="B416" s="8" t="s">
        <v>736</v>
      </c>
      <c r="C416" s="8" t="s">
        <v>724</v>
      </c>
      <c r="D416" s="17" t="s">
        <v>737</v>
      </c>
      <c r="E416" s="8" t="s">
        <v>44</v>
      </c>
      <c r="F416" s="8" t="s">
        <v>45</v>
      </c>
      <c r="G416" s="18">
        <v>1</v>
      </c>
      <c r="H416" s="18"/>
      <c r="I416" s="18">
        <v>1</v>
      </c>
    </row>
    <row r="417" ht="60" spans="1:9">
      <c r="A417" s="8">
        <v>6</v>
      </c>
      <c r="B417" s="8" t="s">
        <v>738</v>
      </c>
      <c r="C417" s="8" t="s">
        <v>724</v>
      </c>
      <c r="D417" s="17" t="s">
        <v>739</v>
      </c>
      <c r="E417" s="8" t="s">
        <v>44</v>
      </c>
      <c r="F417" s="8" t="s">
        <v>535</v>
      </c>
      <c r="G417" s="18">
        <v>1.25</v>
      </c>
      <c r="H417" s="18"/>
      <c r="I417" s="18">
        <v>1.25</v>
      </c>
    </row>
    <row r="418" ht="30" customHeight="1" spans="1:9">
      <c r="A418" s="8">
        <v>7</v>
      </c>
      <c r="B418" s="8" t="s">
        <v>740</v>
      </c>
      <c r="C418" s="8" t="s">
        <v>724</v>
      </c>
      <c r="D418" s="17" t="s">
        <v>741</v>
      </c>
      <c r="E418" s="8" t="s">
        <v>44</v>
      </c>
      <c r="F418" s="8">
        <v>2021</v>
      </c>
      <c r="G418" s="18">
        <v>0.13</v>
      </c>
      <c r="H418" s="18"/>
      <c r="I418" s="18">
        <v>0.13</v>
      </c>
    </row>
    <row r="419" ht="18" customHeight="1" spans="1:9">
      <c r="A419" s="19" t="s">
        <v>27</v>
      </c>
      <c r="B419" s="19" t="s">
        <v>742</v>
      </c>
      <c r="C419" s="19">
        <v>15</v>
      </c>
      <c r="D419" s="20"/>
      <c r="E419" s="19"/>
      <c r="F419" s="19"/>
      <c r="G419" s="21">
        <f t="shared" ref="G419:I419" si="110">SUM(G420)</f>
        <v>19.08</v>
      </c>
      <c r="H419" s="21">
        <f t="shared" si="110"/>
        <v>0</v>
      </c>
      <c r="I419" s="21">
        <f t="shared" si="110"/>
        <v>19.08</v>
      </c>
    </row>
    <row r="420" ht="18" customHeight="1" spans="1:9">
      <c r="A420" s="8"/>
      <c r="B420" s="8" t="s">
        <v>743</v>
      </c>
      <c r="C420" s="8">
        <v>15</v>
      </c>
      <c r="D420" s="17"/>
      <c r="E420" s="8"/>
      <c r="F420" s="8"/>
      <c r="G420" s="18">
        <f t="shared" ref="G420:I420" si="111">SUM(G421:G435)</f>
        <v>19.08</v>
      </c>
      <c r="H420" s="18">
        <f t="shared" si="111"/>
        <v>0</v>
      </c>
      <c r="I420" s="18">
        <f t="shared" si="111"/>
        <v>19.08</v>
      </c>
    </row>
    <row r="421" ht="55" customHeight="1" spans="1:9">
      <c r="A421" s="106">
        <v>1</v>
      </c>
      <c r="B421" s="113" t="s">
        <v>744</v>
      </c>
      <c r="C421" s="113" t="s">
        <v>666</v>
      </c>
      <c r="D421" s="112" t="s">
        <v>745</v>
      </c>
      <c r="E421" s="8" t="s">
        <v>44</v>
      </c>
      <c r="F421" s="106" t="s">
        <v>80</v>
      </c>
      <c r="G421" s="110">
        <v>2.2</v>
      </c>
      <c r="H421" s="110"/>
      <c r="I421" s="110">
        <v>2.2</v>
      </c>
    </row>
    <row r="422" ht="55" customHeight="1" spans="1:9">
      <c r="A422" s="8">
        <v>2</v>
      </c>
      <c r="B422" s="113" t="s">
        <v>746</v>
      </c>
      <c r="C422" s="113" t="s">
        <v>666</v>
      </c>
      <c r="D422" s="112" t="s">
        <v>745</v>
      </c>
      <c r="E422" s="8" t="s">
        <v>44</v>
      </c>
      <c r="F422" s="106" t="s">
        <v>80</v>
      </c>
      <c r="G422" s="110">
        <v>2.2</v>
      </c>
      <c r="H422" s="110"/>
      <c r="I422" s="110">
        <v>2.2</v>
      </c>
    </row>
    <row r="423" ht="41" customHeight="1" spans="1:9">
      <c r="A423" s="106">
        <v>3</v>
      </c>
      <c r="B423" s="113" t="s">
        <v>747</v>
      </c>
      <c r="C423" s="113" t="s">
        <v>666</v>
      </c>
      <c r="D423" s="112" t="s">
        <v>748</v>
      </c>
      <c r="E423" s="8" t="s">
        <v>44</v>
      </c>
      <c r="F423" s="106" t="s">
        <v>80</v>
      </c>
      <c r="G423" s="110">
        <v>0.5</v>
      </c>
      <c r="H423" s="110"/>
      <c r="I423" s="110">
        <v>0.5</v>
      </c>
    </row>
    <row r="424" ht="31" customHeight="1" spans="1:9">
      <c r="A424" s="8">
        <v>4</v>
      </c>
      <c r="B424" s="106" t="s">
        <v>749</v>
      </c>
      <c r="C424" s="113" t="s">
        <v>666</v>
      </c>
      <c r="D424" s="112" t="s">
        <v>750</v>
      </c>
      <c r="E424" s="8" t="s">
        <v>44</v>
      </c>
      <c r="F424" s="106" t="s">
        <v>80</v>
      </c>
      <c r="G424" s="110">
        <v>0.5</v>
      </c>
      <c r="H424" s="110"/>
      <c r="I424" s="110">
        <v>0.5</v>
      </c>
    </row>
    <row r="425" ht="31" customHeight="1" spans="1:9">
      <c r="A425" s="106">
        <v>5</v>
      </c>
      <c r="B425" s="106" t="s">
        <v>751</v>
      </c>
      <c r="C425" s="113" t="s">
        <v>666</v>
      </c>
      <c r="D425" s="112" t="s">
        <v>752</v>
      </c>
      <c r="E425" s="8" t="s">
        <v>44</v>
      </c>
      <c r="F425" s="106" t="s">
        <v>45</v>
      </c>
      <c r="G425" s="110">
        <v>1.2</v>
      </c>
      <c r="H425" s="110"/>
      <c r="I425" s="110">
        <v>1.2</v>
      </c>
    </row>
    <row r="426" ht="31" customHeight="1" spans="1:9">
      <c r="A426" s="8">
        <v>6</v>
      </c>
      <c r="B426" s="106" t="s">
        <v>753</v>
      </c>
      <c r="C426" s="113" t="s">
        <v>666</v>
      </c>
      <c r="D426" s="112" t="s">
        <v>754</v>
      </c>
      <c r="E426" s="8" t="s">
        <v>44</v>
      </c>
      <c r="F426" s="106" t="s">
        <v>80</v>
      </c>
      <c r="G426" s="110">
        <v>0.5</v>
      </c>
      <c r="H426" s="110"/>
      <c r="I426" s="110">
        <v>0.5</v>
      </c>
    </row>
    <row r="427" ht="31" customHeight="1" spans="1:9">
      <c r="A427" s="106">
        <v>7</v>
      </c>
      <c r="B427" s="113" t="s">
        <v>755</v>
      </c>
      <c r="C427" s="113" t="s">
        <v>666</v>
      </c>
      <c r="D427" s="112" t="s">
        <v>756</v>
      </c>
      <c r="E427" s="8" t="s">
        <v>44</v>
      </c>
      <c r="F427" s="106" t="s">
        <v>80</v>
      </c>
      <c r="G427" s="110">
        <v>2</v>
      </c>
      <c r="H427" s="110"/>
      <c r="I427" s="110">
        <v>2</v>
      </c>
    </row>
    <row r="428" ht="24" spans="1:9">
      <c r="A428" s="8">
        <v>8</v>
      </c>
      <c r="B428" s="113" t="s">
        <v>757</v>
      </c>
      <c r="C428" s="113" t="s">
        <v>666</v>
      </c>
      <c r="D428" s="112" t="s">
        <v>758</v>
      </c>
      <c r="E428" s="8" t="s">
        <v>44</v>
      </c>
      <c r="F428" s="106" t="s">
        <v>80</v>
      </c>
      <c r="G428" s="110">
        <v>6</v>
      </c>
      <c r="H428" s="110"/>
      <c r="I428" s="110">
        <v>6</v>
      </c>
    </row>
    <row r="429" ht="57" customHeight="1" spans="1:9">
      <c r="A429" s="106">
        <v>9</v>
      </c>
      <c r="B429" s="106" t="s">
        <v>759</v>
      </c>
      <c r="C429" s="113" t="s">
        <v>666</v>
      </c>
      <c r="D429" s="112" t="s">
        <v>760</v>
      </c>
      <c r="E429" s="8" t="s">
        <v>44</v>
      </c>
      <c r="F429" s="106" t="s">
        <v>80</v>
      </c>
      <c r="G429" s="110">
        <v>0.5</v>
      </c>
      <c r="H429" s="110"/>
      <c r="I429" s="110">
        <v>0.5</v>
      </c>
    </row>
    <row r="430" ht="43" customHeight="1" spans="1:9">
      <c r="A430" s="8">
        <v>10</v>
      </c>
      <c r="B430" s="106" t="s">
        <v>761</v>
      </c>
      <c r="C430" s="113" t="s">
        <v>666</v>
      </c>
      <c r="D430" s="112" t="s">
        <v>762</v>
      </c>
      <c r="E430" s="8" t="s">
        <v>44</v>
      </c>
      <c r="F430" s="106" t="s">
        <v>80</v>
      </c>
      <c r="G430" s="110">
        <v>0.06</v>
      </c>
      <c r="H430" s="110"/>
      <c r="I430" s="110">
        <v>0.06</v>
      </c>
    </row>
    <row r="431" ht="53" customHeight="1" spans="1:9">
      <c r="A431" s="106">
        <v>11</v>
      </c>
      <c r="B431" s="106" t="s">
        <v>763</v>
      </c>
      <c r="C431" s="113" t="s">
        <v>666</v>
      </c>
      <c r="D431" s="112" t="s">
        <v>764</v>
      </c>
      <c r="E431" s="8" t="s">
        <v>44</v>
      </c>
      <c r="F431" s="106" t="s">
        <v>80</v>
      </c>
      <c r="G431" s="110">
        <v>0.06</v>
      </c>
      <c r="H431" s="110"/>
      <c r="I431" s="110">
        <v>0.06</v>
      </c>
    </row>
    <row r="432" ht="54" customHeight="1" spans="1:9">
      <c r="A432" s="8">
        <v>12</v>
      </c>
      <c r="B432" s="106" t="s">
        <v>765</v>
      </c>
      <c r="C432" s="113" t="s">
        <v>666</v>
      </c>
      <c r="D432" s="112" t="s">
        <v>766</v>
      </c>
      <c r="E432" s="8" t="s">
        <v>44</v>
      </c>
      <c r="F432" s="106" t="s">
        <v>80</v>
      </c>
      <c r="G432" s="110">
        <v>0.16</v>
      </c>
      <c r="H432" s="110"/>
      <c r="I432" s="110">
        <v>0.16</v>
      </c>
    </row>
    <row r="433" ht="56" customHeight="1" spans="1:9">
      <c r="A433" s="106">
        <v>13</v>
      </c>
      <c r="B433" s="106" t="s">
        <v>767</v>
      </c>
      <c r="C433" s="113" t="s">
        <v>666</v>
      </c>
      <c r="D433" s="112" t="s">
        <v>768</v>
      </c>
      <c r="E433" s="8" t="s">
        <v>44</v>
      </c>
      <c r="F433" s="106" t="s">
        <v>80</v>
      </c>
      <c r="G433" s="110">
        <v>2</v>
      </c>
      <c r="H433" s="110"/>
      <c r="I433" s="110">
        <v>2</v>
      </c>
    </row>
    <row r="434" ht="51" customHeight="1" spans="1:9">
      <c r="A434" s="8">
        <v>14</v>
      </c>
      <c r="B434" s="106" t="s">
        <v>769</v>
      </c>
      <c r="C434" s="113" t="s">
        <v>666</v>
      </c>
      <c r="D434" s="112" t="s">
        <v>770</v>
      </c>
      <c r="E434" s="8" t="s">
        <v>44</v>
      </c>
      <c r="F434" s="106" t="s">
        <v>80</v>
      </c>
      <c r="G434" s="110">
        <v>0.9</v>
      </c>
      <c r="H434" s="110"/>
      <c r="I434" s="110">
        <v>0.9</v>
      </c>
    </row>
    <row r="435" ht="28" customHeight="1" spans="1:9">
      <c r="A435" s="106">
        <v>15</v>
      </c>
      <c r="B435" s="106" t="s">
        <v>771</v>
      </c>
      <c r="C435" s="113" t="s">
        <v>666</v>
      </c>
      <c r="D435" s="112" t="s">
        <v>772</v>
      </c>
      <c r="E435" s="8" t="s">
        <v>44</v>
      </c>
      <c r="F435" s="106" t="s">
        <v>80</v>
      </c>
      <c r="G435" s="110">
        <v>0.3</v>
      </c>
      <c r="H435" s="110"/>
      <c r="I435" s="110">
        <v>0.3</v>
      </c>
    </row>
    <row r="436" ht="24" spans="1:9">
      <c r="A436" s="12" t="s">
        <v>773</v>
      </c>
      <c r="B436" s="12" t="s">
        <v>774</v>
      </c>
      <c r="C436" s="12">
        <f t="shared" ref="C436:I436" si="112">SUM(C437:C438)</f>
        <v>8</v>
      </c>
      <c r="D436" s="14"/>
      <c r="E436" s="12"/>
      <c r="F436" s="12"/>
      <c r="G436" s="34">
        <f t="shared" si="112"/>
        <v>1.49</v>
      </c>
      <c r="H436" s="34">
        <f t="shared" si="112"/>
        <v>0.23</v>
      </c>
      <c r="I436" s="34">
        <f t="shared" si="112"/>
        <v>1.26</v>
      </c>
    </row>
    <row r="437" ht="18" customHeight="1" spans="1:9">
      <c r="A437" s="8"/>
      <c r="B437" s="8" t="s">
        <v>126</v>
      </c>
      <c r="C437" s="8">
        <f t="shared" ref="C437:I437" si="113">SUM(C440)</f>
        <v>2</v>
      </c>
      <c r="D437" s="17"/>
      <c r="E437" s="8"/>
      <c r="F437" s="8"/>
      <c r="G437" s="18">
        <f t="shared" si="113"/>
        <v>0.78</v>
      </c>
      <c r="H437" s="18">
        <f t="shared" si="113"/>
        <v>0.23</v>
      </c>
      <c r="I437" s="18">
        <f t="shared" si="113"/>
        <v>0.55</v>
      </c>
    </row>
    <row r="438" ht="18" customHeight="1" spans="1:9">
      <c r="A438" s="8"/>
      <c r="B438" s="8" t="s">
        <v>94</v>
      </c>
      <c r="C438" s="8">
        <f t="shared" ref="C438:I438" si="114">SUM(C443,C448)</f>
        <v>6</v>
      </c>
      <c r="D438" s="17"/>
      <c r="E438" s="8"/>
      <c r="F438" s="8"/>
      <c r="G438" s="18">
        <f t="shared" si="114"/>
        <v>0.71</v>
      </c>
      <c r="H438" s="18">
        <f t="shared" si="114"/>
        <v>0</v>
      </c>
      <c r="I438" s="18">
        <f t="shared" si="114"/>
        <v>0.71</v>
      </c>
    </row>
    <row r="439" ht="18" customHeight="1" spans="1:9">
      <c r="A439" s="19" t="s">
        <v>17</v>
      </c>
      <c r="B439" s="19" t="s">
        <v>775</v>
      </c>
      <c r="C439" s="19">
        <v>4</v>
      </c>
      <c r="D439" s="20"/>
      <c r="E439" s="19"/>
      <c r="F439" s="19"/>
      <c r="G439" s="21">
        <f t="shared" ref="G439:I439" si="115">SUM(G440,G443)</f>
        <v>1.28</v>
      </c>
      <c r="H439" s="21">
        <f t="shared" si="115"/>
        <v>0.23</v>
      </c>
      <c r="I439" s="21">
        <f t="shared" si="115"/>
        <v>1.05</v>
      </c>
    </row>
    <row r="440" ht="18" customHeight="1" spans="1:9">
      <c r="A440" s="8"/>
      <c r="B440" s="8" t="s">
        <v>126</v>
      </c>
      <c r="C440" s="8">
        <v>2</v>
      </c>
      <c r="D440" s="17"/>
      <c r="E440" s="8"/>
      <c r="F440" s="8"/>
      <c r="G440" s="18">
        <f t="shared" ref="G440:I440" si="116">SUM(G441:G442)</f>
        <v>0.78</v>
      </c>
      <c r="H440" s="18">
        <f t="shared" si="116"/>
        <v>0.23</v>
      </c>
      <c r="I440" s="18">
        <f t="shared" si="116"/>
        <v>0.55</v>
      </c>
    </row>
    <row r="441" ht="36" spans="1:9">
      <c r="A441" s="8">
        <v>1</v>
      </c>
      <c r="B441" s="8" t="s">
        <v>776</v>
      </c>
      <c r="C441" s="8" t="s">
        <v>777</v>
      </c>
      <c r="D441" s="17" t="s">
        <v>778</v>
      </c>
      <c r="E441" s="8" t="s">
        <v>44</v>
      </c>
      <c r="F441" s="8" t="s">
        <v>726</v>
      </c>
      <c r="G441" s="18">
        <v>0.5</v>
      </c>
      <c r="H441" s="18">
        <v>0.1</v>
      </c>
      <c r="I441" s="18">
        <v>0.4</v>
      </c>
    </row>
    <row r="442" ht="42" customHeight="1" spans="1:9">
      <c r="A442" s="86">
        <v>2</v>
      </c>
      <c r="B442" s="86" t="s">
        <v>779</v>
      </c>
      <c r="C442" s="86" t="s">
        <v>476</v>
      </c>
      <c r="D442" s="87" t="s">
        <v>780</v>
      </c>
      <c r="E442" s="86" t="s">
        <v>44</v>
      </c>
      <c r="F442" s="86" t="s">
        <v>683</v>
      </c>
      <c r="G442" s="88">
        <v>0.28</v>
      </c>
      <c r="H442" s="88">
        <v>0.13</v>
      </c>
      <c r="I442" s="88">
        <v>0.15</v>
      </c>
    </row>
    <row r="443" ht="18" customHeight="1" spans="1:9">
      <c r="A443" s="8"/>
      <c r="B443" s="8" t="s">
        <v>29</v>
      </c>
      <c r="C443" s="8">
        <v>2</v>
      </c>
      <c r="D443" s="17"/>
      <c r="E443" s="8"/>
      <c r="F443" s="8"/>
      <c r="G443" s="18">
        <f t="shared" ref="G443:I443" si="117">SUM(G341:G341)</f>
        <v>0.5</v>
      </c>
      <c r="H443" s="18">
        <f t="shared" si="117"/>
        <v>0</v>
      </c>
      <c r="I443" s="18">
        <f t="shared" si="117"/>
        <v>0.5</v>
      </c>
    </row>
    <row r="444" ht="79" customHeight="1" spans="1:9">
      <c r="A444" s="8">
        <v>1</v>
      </c>
      <c r="B444" s="116" t="s">
        <v>781</v>
      </c>
      <c r="C444" s="116" t="s">
        <v>782</v>
      </c>
      <c r="D444" s="117" t="s">
        <v>783</v>
      </c>
      <c r="E444" s="116" t="s">
        <v>44</v>
      </c>
      <c r="F444" s="116" t="s">
        <v>54</v>
      </c>
      <c r="G444" s="59">
        <v>2</v>
      </c>
      <c r="H444" s="118"/>
      <c r="I444" s="59">
        <v>2</v>
      </c>
    </row>
    <row r="445" ht="32" customHeight="1" spans="1:9">
      <c r="A445" s="8">
        <v>2</v>
      </c>
      <c r="B445" s="8" t="s">
        <v>784</v>
      </c>
      <c r="C445" s="8" t="s">
        <v>734</v>
      </c>
      <c r="D445" s="17" t="s">
        <v>785</v>
      </c>
      <c r="E445" s="8" t="s">
        <v>44</v>
      </c>
      <c r="F445" s="8" t="s">
        <v>80</v>
      </c>
      <c r="G445" s="18">
        <v>0.9</v>
      </c>
      <c r="H445" s="18"/>
      <c r="I445" s="18">
        <v>0.9</v>
      </c>
    </row>
    <row r="446" ht="18" customHeight="1" spans="1:9">
      <c r="A446" s="19" t="s">
        <v>19</v>
      </c>
      <c r="B446" s="19" t="s">
        <v>786</v>
      </c>
      <c r="C446" s="19">
        <v>0</v>
      </c>
      <c r="D446" s="20"/>
      <c r="E446" s="19"/>
      <c r="F446" s="19"/>
      <c r="G446" s="21"/>
      <c r="H446" s="21"/>
      <c r="I446" s="21"/>
    </row>
    <row r="447" ht="18" customHeight="1" spans="1:9">
      <c r="A447" s="19" t="s">
        <v>27</v>
      </c>
      <c r="B447" s="19" t="s">
        <v>787</v>
      </c>
      <c r="C447" s="19">
        <v>4</v>
      </c>
      <c r="D447" s="20"/>
      <c r="E447" s="19"/>
      <c r="F447" s="19"/>
      <c r="G447" s="21">
        <f t="shared" ref="G447:I447" si="118">G448</f>
        <v>0.21</v>
      </c>
      <c r="H447" s="21">
        <f t="shared" si="118"/>
        <v>0</v>
      </c>
      <c r="I447" s="21">
        <f t="shared" si="118"/>
        <v>0.21</v>
      </c>
    </row>
    <row r="448" ht="18" customHeight="1" spans="1:9">
      <c r="A448" s="8"/>
      <c r="B448" s="8" t="s">
        <v>576</v>
      </c>
      <c r="C448" s="8">
        <v>4</v>
      </c>
      <c r="D448" s="17"/>
      <c r="E448" s="8"/>
      <c r="F448" s="8"/>
      <c r="G448" s="18">
        <f t="shared" ref="G448:I448" si="119">SUM(G449:G452)</f>
        <v>0.21</v>
      </c>
      <c r="H448" s="18">
        <f t="shared" si="119"/>
        <v>0</v>
      </c>
      <c r="I448" s="18">
        <f t="shared" si="119"/>
        <v>0.21</v>
      </c>
    </row>
    <row r="449" ht="65" customHeight="1" spans="1:9">
      <c r="A449" s="8">
        <v>1</v>
      </c>
      <c r="B449" s="116" t="s">
        <v>788</v>
      </c>
      <c r="C449" s="116" t="s">
        <v>789</v>
      </c>
      <c r="D449" s="17" t="s">
        <v>790</v>
      </c>
      <c r="E449" s="116" t="s">
        <v>44</v>
      </c>
      <c r="F449" s="8" t="s">
        <v>192</v>
      </c>
      <c r="G449" s="59">
        <v>0.06</v>
      </c>
      <c r="H449" s="59"/>
      <c r="I449" s="59">
        <v>0.06</v>
      </c>
    </row>
    <row r="450" ht="31" customHeight="1" spans="1:9">
      <c r="A450" s="8">
        <v>2</v>
      </c>
      <c r="B450" s="116" t="s">
        <v>791</v>
      </c>
      <c r="C450" s="116" t="s">
        <v>789</v>
      </c>
      <c r="D450" s="117" t="s">
        <v>792</v>
      </c>
      <c r="E450" s="116" t="s">
        <v>44</v>
      </c>
      <c r="F450" s="8" t="s">
        <v>80</v>
      </c>
      <c r="G450" s="59">
        <v>0.05</v>
      </c>
      <c r="H450" s="59"/>
      <c r="I450" s="59">
        <v>0.05</v>
      </c>
    </row>
    <row r="451" ht="30" customHeight="1" spans="1:9">
      <c r="A451" s="8">
        <v>3</v>
      </c>
      <c r="B451" s="116" t="s">
        <v>793</v>
      </c>
      <c r="C451" s="116" t="s">
        <v>789</v>
      </c>
      <c r="D451" s="117" t="s">
        <v>794</v>
      </c>
      <c r="E451" s="116" t="s">
        <v>44</v>
      </c>
      <c r="F451" s="8" t="s">
        <v>80</v>
      </c>
      <c r="G451" s="59">
        <v>0.05</v>
      </c>
      <c r="H451" s="59"/>
      <c r="I451" s="59">
        <v>0.05</v>
      </c>
    </row>
    <row r="452" ht="42" customHeight="1" spans="1:9">
      <c r="A452" s="8">
        <v>4</v>
      </c>
      <c r="B452" s="116" t="s">
        <v>795</v>
      </c>
      <c r="C452" s="116" t="s">
        <v>789</v>
      </c>
      <c r="D452" s="117" t="s">
        <v>796</v>
      </c>
      <c r="E452" s="116" t="s">
        <v>44</v>
      </c>
      <c r="F452" s="8" t="s">
        <v>80</v>
      </c>
      <c r="G452" s="59">
        <v>0.05</v>
      </c>
      <c r="H452" s="59"/>
      <c r="I452" s="59">
        <v>0.05</v>
      </c>
    </row>
    <row r="453" ht="18" customHeight="1" spans="1:9">
      <c r="A453" s="19" t="s">
        <v>36</v>
      </c>
      <c r="B453" s="19" t="s">
        <v>797</v>
      </c>
      <c r="C453" s="19">
        <v>0</v>
      </c>
      <c r="D453" s="20"/>
      <c r="E453" s="19"/>
      <c r="F453" s="19"/>
      <c r="G453" s="21"/>
      <c r="H453" s="21"/>
      <c r="I453" s="21"/>
    </row>
    <row r="454" ht="18" customHeight="1" spans="1:9">
      <c r="A454" s="12" t="s">
        <v>798</v>
      </c>
      <c r="B454" s="12" t="s">
        <v>799</v>
      </c>
      <c r="C454" s="12">
        <f t="shared" ref="C454:I454" si="120">SUM(C455)</f>
        <v>2</v>
      </c>
      <c r="D454" s="14"/>
      <c r="E454" s="12"/>
      <c r="F454" s="12"/>
      <c r="G454" s="34">
        <f t="shared" si="120"/>
        <v>6.25</v>
      </c>
      <c r="H454" s="34">
        <f t="shared" si="120"/>
        <v>0</v>
      </c>
      <c r="I454" s="34">
        <f t="shared" si="120"/>
        <v>6.25</v>
      </c>
    </row>
    <row r="455" ht="18" customHeight="1" spans="1:9">
      <c r="A455" s="8"/>
      <c r="B455" s="8" t="s">
        <v>29</v>
      </c>
      <c r="C455" s="8">
        <f t="shared" ref="C455:I455" si="121">SUM(C457,C460)</f>
        <v>2</v>
      </c>
      <c r="D455" s="17">
        <f t="shared" si="121"/>
        <v>0</v>
      </c>
      <c r="E455" s="8">
        <f t="shared" si="121"/>
        <v>0</v>
      </c>
      <c r="F455" s="8">
        <f t="shared" si="121"/>
        <v>0</v>
      </c>
      <c r="G455" s="18">
        <f t="shared" si="121"/>
        <v>6.25</v>
      </c>
      <c r="H455" s="18">
        <f t="shared" si="121"/>
        <v>0</v>
      </c>
      <c r="I455" s="18">
        <f t="shared" si="121"/>
        <v>6.25</v>
      </c>
    </row>
    <row r="456" ht="18" customHeight="1" spans="1:9">
      <c r="A456" s="19" t="s">
        <v>17</v>
      </c>
      <c r="B456" s="19" t="s">
        <v>800</v>
      </c>
      <c r="C456" s="19">
        <v>1</v>
      </c>
      <c r="D456" s="20"/>
      <c r="E456" s="19"/>
      <c r="F456" s="19"/>
      <c r="G456" s="21">
        <f t="shared" ref="G456:I456" si="122">SUM(G457)</f>
        <v>5.72</v>
      </c>
      <c r="H456" s="21">
        <f t="shared" si="122"/>
        <v>0</v>
      </c>
      <c r="I456" s="21">
        <f t="shared" si="122"/>
        <v>5.72</v>
      </c>
    </row>
    <row r="457" ht="18" customHeight="1" spans="1:9">
      <c r="A457" s="8"/>
      <c r="B457" s="8" t="s">
        <v>21</v>
      </c>
      <c r="C457" s="8">
        <v>1</v>
      </c>
      <c r="D457" s="17"/>
      <c r="E457" s="8"/>
      <c r="F457" s="8"/>
      <c r="G457" s="18">
        <f t="shared" ref="G457:I457" si="123">SUM(G458:G458)</f>
        <v>5.72</v>
      </c>
      <c r="H457" s="18">
        <f t="shared" si="123"/>
        <v>0</v>
      </c>
      <c r="I457" s="18">
        <f t="shared" si="123"/>
        <v>5.72</v>
      </c>
    </row>
    <row r="458" ht="120" spans="1:9">
      <c r="A458" s="8">
        <v>1</v>
      </c>
      <c r="B458" s="8" t="s">
        <v>801</v>
      </c>
      <c r="C458" s="8" t="s">
        <v>802</v>
      </c>
      <c r="D458" s="17" t="s">
        <v>803</v>
      </c>
      <c r="E458" s="8" t="s">
        <v>44</v>
      </c>
      <c r="F458" s="8" t="s">
        <v>80</v>
      </c>
      <c r="G458" s="18">
        <v>5.72</v>
      </c>
      <c r="H458" s="18"/>
      <c r="I458" s="18">
        <v>5.72</v>
      </c>
    </row>
    <row r="459" ht="18" customHeight="1" spans="1:9">
      <c r="A459" s="19" t="s">
        <v>19</v>
      </c>
      <c r="B459" s="19" t="s">
        <v>804</v>
      </c>
      <c r="C459" s="19">
        <v>1</v>
      </c>
      <c r="D459" s="20"/>
      <c r="E459" s="19"/>
      <c r="F459" s="19"/>
      <c r="G459" s="21"/>
      <c r="H459" s="21"/>
      <c r="I459" s="21"/>
    </row>
    <row r="460" ht="18" customHeight="1" spans="1:9">
      <c r="A460" s="8"/>
      <c r="B460" s="8" t="s">
        <v>21</v>
      </c>
      <c r="C460" s="8">
        <v>1</v>
      </c>
      <c r="D460" s="17"/>
      <c r="E460" s="8"/>
      <c r="F460" s="8"/>
      <c r="G460" s="18">
        <f t="shared" ref="G460:I460" si="124">SUM(G461)</f>
        <v>0.53</v>
      </c>
      <c r="H460" s="18">
        <f t="shared" si="124"/>
        <v>0</v>
      </c>
      <c r="I460" s="18">
        <f t="shared" si="124"/>
        <v>0.53</v>
      </c>
    </row>
    <row r="461" ht="72" spans="1:9">
      <c r="A461" s="8">
        <v>1</v>
      </c>
      <c r="B461" s="8" t="s">
        <v>805</v>
      </c>
      <c r="C461" s="8" t="s">
        <v>802</v>
      </c>
      <c r="D461" s="17" t="s">
        <v>806</v>
      </c>
      <c r="E461" s="8" t="s">
        <v>399</v>
      </c>
      <c r="F461" s="8" t="s">
        <v>54</v>
      </c>
      <c r="G461" s="18">
        <v>0.53</v>
      </c>
      <c r="H461" s="18"/>
      <c r="I461" s="18">
        <v>0.53</v>
      </c>
    </row>
    <row r="462" spans="1:9">
      <c r="A462" s="12" t="s">
        <v>807</v>
      </c>
      <c r="B462" s="12" t="s">
        <v>808</v>
      </c>
      <c r="C462" s="12">
        <f t="shared" ref="C462:I462" si="125">SUM(C463,C469)</f>
        <v>31</v>
      </c>
      <c r="D462" s="14"/>
      <c r="E462" s="12"/>
      <c r="F462" s="12"/>
      <c r="G462" s="34">
        <f t="shared" si="125"/>
        <v>194.16</v>
      </c>
      <c r="H462" s="34">
        <f t="shared" si="125"/>
        <v>2.12</v>
      </c>
      <c r="I462" s="34">
        <f t="shared" si="125"/>
        <v>185.54</v>
      </c>
    </row>
    <row r="463" ht="18" customHeight="1" spans="1:9">
      <c r="A463" s="8"/>
      <c r="B463" s="8" t="s">
        <v>485</v>
      </c>
      <c r="C463" s="8">
        <v>5</v>
      </c>
      <c r="D463" s="17"/>
      <c r="E463" s="8"/>
      <c r="F463" s="8"/>
      <c r="G463" s="18">
        <f t="shared" ref="G463:I463" si="126">SUM(G464:G468)</f>
        <v>5.57</v>
      </c>
      <c r="H463" s="18">
        <f t="shared" si="126"/>
        <v>2.12</v>
      </c>
      <c r="I463" s="18">
        <f t="shared" si="126"/>
        <v>3.45</v>
      </c>
    </row>
    <row r="464" ht="58" customHeight="1" spans="1:9">
      <c r="A464" s="8">
        <v>1</v>
      </c>
      <c r="B464" s="8" t="s">
        <v>809</v>
      </c>
      <c r="C464" s="8" t="s">
        <v>574</v>
      </c>
      <c r="D464" s="17" t="s">
        <v>810</v>
      </c>
      <c r="E464" s="8" t="s">
        <v>44</v>
      </c>
      <c r="F464" s="8" t="s">
        <v>147</v>
      </c>
      <c r="G464" s="18">
        <v>0.2</v>
      </c>
      <c r="H464" s="18">
        <v>0.1</v>
      </c>
      <c r="I464" s="18">
        <v>0.1</v>
      </c>
    </row>
    <row r="465" ht="72" spans="1:9">
      <c r="A465" s="8">
        <v>2</v>
      </c>
      <c r="B465" s="8" t="s">
        <v>811</v>
      </c>
      <c r="C465" s="8" t="s">
        <v>574</v>
      </c>
      <c r="D465" s="17" t="s">
        <v>812</v>
      </c>
      <c r="E465" s="8" t="s">
        <v>25</v>
      </c>
      <c r="F465" s="8" t="s">
        <v>813</v>
      </c>
      <c r="G465" s="18">
        <v>2.2</v>
      </c>
      <c r="H465" s="18">
        <v>0.32</v>
      </c>
      <c r="I465" s="18">
        <v>1.88</v>
      </c>
    </row>
    <row r="466" ht="42" customHeight="1" spans="1:9">
      <c r="A466" s="8">
        <v>3</v>
      </c>
      <c r="B466" s="8" t="s">
        <v>814</v>
      </c>
      <c r="C466" s="8" t="s">
        <v>574</v>
      </c>
      <c r="D466" s="17" t="s">
        <v>815</v>
      </c>
      <c r="E466" s="8" t="s">
        <v>44</v>
      </c>
      <c r="F466" s="8" t="s">
        <v>147</v>
      </c>
      <c r="G466" s="18">
        <v>1.07</v>
      </c>
      <c r="H466" s="18">
        <v>0.2</v>
      </c>
      <c r="I466" s="18">
        <v>0.87</v>
      </c>
    </row>
    <row r="467" ht="79" customHeight="1" spans="1:9">
      <c r="A467" s="8">
        <v>4</v>
      </c>
      <c r="B467" s="8" t="s">
        <v>816</v>
      </c>
      <c r="C467" s="8" t="s">
        <v>574</v>
      </c>
      <c r="D467" s="17" t="s">
        <v>817</v>
      </c>
      <c r="E467" s="8" t="s">
        <v>44</v>
      </c>
      <c r="F467" s="8" t="s">
        <v>147</v>
      </c>
      <c r="G467" s="18">
        <v>1.1</v>
      </c>
      <c r="H467" s="18">
        <v>1</v>
      </c>
      <c r="I467" s="18">
        <v>0.1</v>
      </c>
    </row>
    <row r="468" ht="81" customHeight="1" spans="1:9">
      <c r="A468" s="8">
        <v>5</v>
      </c>
      <c r="B468" s="8" t="s">
        <v>818</v>
      </c>
      <c r="C468" s="8" t="s">
        <v>574</v>
      </c>
      <c r="D468" s="17" t="s">
        <v>819</v>
      </c>
      <c r="E468" s="8" t="s">
        <v>44</v>
      </c>
      <c r="F468" s="8" t="s">
        <v>147</v>
      </c>
      <c r="G468" s="18">
        <v>1</v>
      </c>
      <c r="H468" s="18">
        <v>0.5</v>
      </c>
      <c r="I468" s="18">
        <v>0.5</v>
      </c>
    </row>
    <row r="469" ht="18" customHeight="1" spans="1:9">
      <c r="A469" s="8"/>
      <c r="B469" s="8" t="s">
        <v>820</v>
      </c>
      <c r="C469" s="8">
        <v>26</v>
      </c>
      <c r="D469" s="17"/>
      <c r="E469" s="8"/>
      <c r="F469" s="8"/>
      <c r="G469" s="18">
        <f t="shared" ref="G469:I469" si="127">SUM(G470:G494)</f>
        <v>188.59</v>
      </c>
      <c r="H469" s="18">
        <f t="shared" si="127"/>
        <v>0</v>
      </c>
      <c r="I469" s="18">
        <f t="shared" si="127"/>
        <v>182.09</v>
      </c>
    </row>
    <row r="470" ht="53" customHeight="1" spans="1:9">
      <c r="A470" s="8">
        <v>1</v>
      </c>
      <c r="B470" s="8" t="s">
        <v>821</v>
      </c>
      <c r="C470" s="8" t="s">
        <v>574</v>
      </c>
      <c r="D470" s="17" t="s">
        <v>822</v>
      </c>
      <c r="E470" s="8" t="s">
        <v>25</v>
      </c>
      <c r="F470" s="8" t="s">
        <v>245</v>
      </c>
      <c r="G470" s="18">
        <v>30</v>
      </c>
      <c r="H470" s="18"/>
      <c r="I470" s="18">
        <v>30</v>
      </c>
    </row>
    <row r="471" ht="24" spans="1:9">
      <c r="A471" s="8">
        <v>2</v>
      </c>
      <c r="B471" s="8" t="s">
        <v>823</v>
      </c>
      <c r="C471" s="8" t="s">
        <v>574</v>
      </c>
      <c r="D471" s="17" t="s">
        <v>824</v>
      </c>
      <c r="E471" s="8" t="s">
        <v>25</v>
      </c>
      <c r="F471" s="8" t="s">
        <v>825</v>
      </c>
      <c r="G471" s="18">
        <v>30</v>
      </c>
      <c r="H471" s="18"/>
      <c r="I471" s="18">
        <v>30</v>
      </c>
    </row>
    <row r="472" ht="24" spans="1:9">
      <c r="A472" s="8">
        <v>3</v>
      </c>
      <c r="B472" s="8" t="s">
        <v>826</v>
      </c>
      <c r="C472" s="8" t="s">
        <v>574</v>
      </c>
      <c r="D472" s="17" t="s">
        <v>827</v>
      </c>
      <c r="E472" s="8" t="s">
        <v>25</v>
      </c>
      <c r="F472" s="8" t="s">
        <v>245</v>
      </c>
      <c r="G472" s="18">
        <v>30</v>
      </c>
      <c r="H472" s="18"/>
      <c r="I472" s="18">
        <v>30</v>
      </c>
    </row>
    <row r="473" ht="41" customHeight="1" spans="1:9">
      <c r="A473" s="8">
        <v>4</v>
      </c>
      <c r="B473" s="8" t="s">
        <v>828</v>
      </c>
      <c r="C473" s="8" t="s">
        <v>574</v>
      </c>
      <c r="D473" s="17" t="s">
        <v>829</v>
      </c>
      <c r="E473" s="8" t="s">
        <v>25</v>
      </c>
      <c r="F473" s="8" t="s">
        <v>245</v>
      </c>
      <c r="G473" s="18">
        <v>10</v>
      </c>
      <c r="H473" s="18"/>
      <c r="I473" s="18">
        <v>10</v>
      </c>
    </row>
    <row r="474" ht="36" spans="1:9">
      <c r="A474" s="8">
        <v>5</v>
      </c>
      <c r="B474" s="8" t="s">
        <v>830</v>
      </c>
      <c r="C474" s="8" t="s">
        <v>574</v>
      </c>
      <c r="D474" s="17" t="s">
        <v>831</v>
      </c>
      <c r="E474" s="8" t="s">
        <v>44</v>
      </c>
      <c r="F474" s="8" t="s">
        <v>80</v>
      </c>
      <c r="G474" s="18">
        <v>1.2</v>
      </c>
      <c r="H474" s="18"/>
      <c r="I474" s="18">
        <v>1.2</v>
      </c>
    </row>
    <row r="475" ht="24" spans="1:9">
      <c r="A475" s="8">
        <v>6</v>
      </c>
      <c r="B475" s="8" t="s">
        <v>832</v>
      </c>
      <c r="C475" s="8" t="s">
        <v>574</v>
      </c>
      <c r="D475" s="17" t="s">
        <v>833</v>
      </c>
      <c r="E475" s="8" t="s">
        <v>44</v>
      </c>
      <c r="F475" s="8" t="s">
        <v>54</v>
      </c>
      <c r="G475" s="18">
        <v>1.2</v>
      </c>
      <c r="H475" s="18"/>
      <c r="I475" s="18">
        <v>1.2</v>
      </c>
    </row>
    <row r="476" ht="24" spans="1:9">
      <c r="A476" s="8">
        <v>7</v>
      </c>
      <c r="B476" s="86" t="s">
        <v>834</v>
      </c>
      <c r="C476" s="86" t="s">
        <v>23</v>
      </c>
      <c r="D476" s="87" t="s">
        <v>835</v>
      </c>
      <c r="E476" s="86" t="s">
        <v>44</v>
      </c>
      <c r="F476" s="86" t="s">
        <v>836</v>
      </c>
      <c r="G476" s="88">
        <v>2.16</v>
      </c>
      <c r="H476" s="88"/>
      <c r="I476" s="88">
        <v>2.16</v>
      </c>
    </row>
    <row r="477" ht="46" customHeight="1" spans="1:9">
      <c r="A477" s="8">
        <v>8</v>
      </c>
      <c r="B477" s="8" t="s">
        <v>837</v>
      </c>
      <c r="C477" s="8" t="s">
        <v>574</v>
      </c>
      <c r="D477" s="17" t="s">
        <v>838</v>
      </c>
      <c r="E477" s="8" t="s">
        <v>44</v>
      </c>
      <c r="F477" s="8" t="s">
        <v>245</v>
      </c>
      <c r="G477" s="18">
        <v>8</v>
      </c>
      <c r="H477" s="18"/>
      <c r="I477" s="18">
        <v>8</v>
      </c>
    </row>
    <row r="478" ht="108" spans="1:9">
      <c r="A478" s="8">
        <v>9</v>
      </c>
      <c r="B478" s="8" t="s">
        <v>839</v>
      </c>
      <c r="C478" s="8" t="s">
        <v>574</v>
      </c>
      <c r="D478" s="17" t="s">
        <v>840</v>
      </c>
      <c r="E478" s="8" t="s">
        <v>97</v>
      </c>
      <c r="F478" s="8" t="s">
        <v>245</v>
      </c>
      <c r="G478" s="18">
        <v>10</v>
      </c>
      <c r="H478" s="18"/>
      <c r="I478" s="18">
        <v>3.5</v>
      </c>
    </row>
    <row r="479" ht="24" spans="1:9">
      <c r="A479" s="8">
        <v>10</v>
      </c>
      <c r="B479" s="8" t="s">
        <v>841</v>
      </c>
      <c r="C479" s="8" t="s">
        <v>574</v>
      </c>
      <c r="D479" s="17" t="s">
        <v>842</v>
      </c>
      <c r="E479" s="8" t="s">
        <v>44</v>
      </c>
      <c r="F479" s="8" t="s">
        <v>80</v>
      </c>
      <c r="G479" s="18">
        <v>2.4</v>
      </c>
      <c r="H479" s="18"/>
      <c r="I479" s="18">
        <v>2.4</v>
      </c>
    </row>
    <row r="480" ht="79" customHeight="1" spans="1:9">
      <c r="A480" s="8">
        <v>11</v>
      </c>
      <c r="B480" s="8" t="s">
        <v>843</v>
      </c>
      <c r="C480" s="8" t="s">
        <v>574</v>
      </c>
      <c r="D480" s="17" t="s">
        <v>844</v>
      </c>
      <c r="E480" s="8" t="s">
        <v>44</v>
      </c>
      <c r="F480" s="8" t="s">
        <v>108</v>
      </c>
      <c r="G480" s="18">
        <v>5</v>
      </c>
      <c r="H480" s="18"/>
      <c r="I480" s="18">
        <v>5</v>
      </c>
    </row>
    <row r="481" ht="115" customHeight="1" spans="1:9">
      <c r="A481" s="8">
        <v>12</v>
      </c>
      <c r="B481" s="33" t="s">
        <v>845</v>
      </c>
      <c r="C481" s="8" t="s">
        <v>574</v>
      </c>
      <c r="D481" s="101" t="s">
        <v>846</v>
      </c>
      <c r="E481" s="8" t="s">
        <v>399</v>
      </c>
      <c r="F481" s="33" t="s">
        <v>45</v>
      </c>
      <c r="G481" s="102">
        <v>2</v>
      </c>
      <c r="H481" s="102"/>
      <c r="I481" s="102">
        <v>2</v>
      </c>
    </row>
    <row r="482" ht="81" customHeight="1" spans="1:9">
      <c r="A482" s="8">
        <v>13</v>
      </c>
      <c r="B482" s="119" t="s">
        <v>847</v>
      </c>
      <c r="C482" s="8" t="s">
        <v>574</v>
      </c>
      <c r="D482" s="120" t="s">
        <v>848</v>
      </c>
      <c r="E482" s="8" t="s">
        <v>399</v>
      </c>
      <c r="F482" s="119" t="s">
        <v>80</v>
      </c>
      <c r="G482" s="121">
        <v>3</v>
      </c>
      <c r="H482" s="121"/>
      <c r="I482" s="121">
        <v>3</v>
      </c>
    </row>
    <row r="483" ht="76" customHeight="1" spans="1:9">
      <c r="A483" s="8">
        <v>14</v>
      </c>
      <c r="B483" s="119" t="s">
        <v>849</v>
      </c>
      <c r="C483" s="8" t="s">
        <v>574</v>
      </c>
      <c r="D483" s="120" t="s">
        <v>850</v>
      </c>
      <c r="E483" s="8" t="s">
        <v>399</v>
      </c>
      <c r="F483" s="119" t="s">
        <v>80</v>
      </c>
      <c r="G483" s="121">
        <v>3</v>
      </c>
      <c r="H483" s="121"/>
      <c r="I483" s="121">
        <v>3</v>
      </c>
    </row>
    <row r="484" ht="54" customHeight="1" spans="1:9">
      <c r="A484" s="8">
        <v>15</v>
      </c>
      <c r="B484" s="119" t="s">
        <v>851</v>
      </c>
      <c r="C484" s="8" t="s">
        <v>574</v>
      </c>
      <c r="D484" s="120" t="s">
        <v>852</v>
      </c>
      <c r="E484" s="8" t="s">
        <v>399</v>
      </c>
      <c r="F484" s="119" t="s">
        <v>80</v>
      </c>
      <c r="G484" s="121">
        <v>5</v>
      </c>
      <c r="H484" s="121"/>
      <c r="I484" s="121">
        <v>5</v>
      </c>
    </row>
    <row r="485" ht="67" customHeight="1" spans="1:9">
      <c r="A485" s="8">
        <v>16</v>
      </c>
      <c r="B485" s="33" t="s">
        <v>853</v>
      </c>
      <c r="C485" s="8" t="s">
        <v>574</v>
      </c>
      <c r="D485" s="101" t="s">
        <v>854</v>
      </c>
      <c r="E485" s="8" t="s">
        <v>399</v>
      </c>
      <c r="F485" s="33" t="s">
        <v>45</v>
      </c>
      <c r="G485" s="102">
        <v>2</v>
      </c>
      <c r="H485" s="102"/>
      <c r="I485" s="102">
        <v>2</v>
      </c>
    </row>
    <row r="486" ht="66" customHeight="1" spans="1:9">
      <c r="A486" s="8">
        <v>17</v>
      </c>
      <c r="B486" s="119" t="s">
        <v>855</v>
      </c>
      <c r="C486" s="8" t="s">
        <v>574</v>
      </c>
      <c r="D486" s="120" t="s">
        <v>856</v>
      </c>
      <c r="E486" s="8" t="s">
        <v>399</v>
      </c>
      <c r="F486" s="119" t="s">
        <v>80</v>
      </c>
      <c r="G486" s="121">
        <v>3</v>
      </c>
      <c r="H486" s="121"/>
      <c r="I486" s="121">
        <v>3</v>
      </c>
    </row>
    <row r="487" ht="132" customHeight="1" spans="1:9">
      <c r="A487" s="8">
        <v>18</v>
      </c>
      <c r="B487" s="33" t="s">
        <v>857</v>
      </c>
      <c r="C487" s="8" t="s">
        <v>574</v>
      </c>
      <c r="D487" s="101" t="s">
        <v>858</v>
      </c>
      <c r="E487" s="8" t="s">
        <v>399</v>
      </c>
      <c r="F487" s="33" t="s">
        <v>80</v>
      </c>
      <c r="G487" s="102">
        <v>10</v>
      </c>
      <c r="H487" s="102"/>
      <c r="I487" s="102">
        <v>10</v>
      </c>
    </row>
    <row r="488" ht="72" spans="1:9">
      <c r="A488" s="8">
        <v>19</v>
      </c>
      <c r="B488" s="33" t="s">
        <v>859</v>
      </c>
      <c r="C488" s="8" t="s">
        <v>574</v>
      </c>
      <c r="D488" s="101" t="s">
        <v>860</v>
      </c>
      <c r="E488" s="8" t="s">
        <v>399</v>
      </c>
      <c r="F488" s="33" t="s">
        <v>80</v>
      </c>
      <c r="G488" s="102">
        <v>2.5</v>
      </c>
      <c r="H488" s="102"/>
      <c r="I488" s="102">
        <v>2.5</v>
      </c>
    </row>
    <row r="489" ht="41" customHeight="1" spans="1:9">
      <c r="A489" s="8">
        <v>20</v>
      </c>
      <c r="B489" s="33" t="s">
        <v>861</v>
      </c>
      <c r="C489" s="8" t="s">
        <v>574</v>
      </c>
      <c r="D489" s="101" t="s">
        <v>862</v>
      </c>
      <c r="E489" s="8" t="s">
        <v>399</v>
      </c>
      <c r="F489" s="33" t="s">
        <v>80</v>
      </c>
      <c r="G489" s="102">
        <v>9</v>
      </c>
      <c r="H489" s="102"/>
      <c r="I489" s="102">
        <v>9</v>
      </c>
    </row>
    <row r="490" ht="64" customHeight="1" spans="1:9">
      <c r="A490" s="8">
        <v>21</v>
      </c>
      <c r="B490" s="33" t="s">
        <v>863</v>
      </c>
      <c r="C490" s="8" t="s">
        <v>574</v>
      </c>
      <c r="D490" s="101" t="s">
        <v>864</v>
      </c>
      <c r="E490" s="8" t="s">
        <v>399</v>
      </c>
      <c r="F490" s="33" t="s">
        <v>80</v>
      </c>
      <c r="G490" s="102">
        <v>10</v>
      </c>
      <c r="H490" s="102"/>
      <c r="I490" s="102">
        <v>10</v>
      </c>
    </row>
    <row r="491" ht="42" customHeight="1" spans="1:9">
      <c r="A491" s="8">
        <v>22</v>
      </c>
      <c r="B491" s="33" t="s">
        <v>865</v>
      </c>
      <c r="C491" s="8" t="s">
        <v>574</v>
      </c>
      <c r="D491" s="101" t="s">
        <v>866</v>
      </c>
      <c r="E491" s="8" t="s">
        <v>399</v>
      </c>
      <c r="F491" s="33" t="s">
        <v>80</v>
      </c>
      <c r="G491" s="102">
        <v>5</v>
      </c>
      <c r="H491" s="102"/>
      <c r="I491" s="102">
        <v>5</v>
      </c>
    </row>
    <row r="492" ht="83" customHeight="1" spans="1:9">
      <c r="A492" s="8">
        <v>23</v>
      </c>
      <c r="B492" s="33" t="s">
        <v>867</v>
      </c>
      <c r="C492" s="8" t="s">
        <v>574</v>
      </c>
      <c r="D492" s="101" t="s">
        <v>868</v>
      </c>
      <c r="E492" s="8" t="s">
        <v>399</v>
      </c>
      <c r="F492" s="33" t="s">
        <v>80</v>
      </c>
      <c r="G492" s="102">
        <v>2</v>
      </c>
      <c r="H492" s="102"/>
      <c r="I492" s="102">
        <v>2</v>
      </c>
    </row>
    <row r="493" ht="55" customHeight="1" spans="1:9">
      <c r="A493" s="8">
        <v>24</v>
      </c>
      <c r="B493" s="33" t="s">
        <v>869</v>
      </c>
      <c r="C493" s="8" t="s">
        <v>574</v>
      </c>
      <c r="D493" s="101" t="s">
        <v>870</v>
      </c>
      <c r="E493" s="8" t="s">
        <v>399</v>
      </c>
      <c r="F493" s="33" t="s">
        <v>80</v>
      </c>
      <c r="G493" s="102">
        <v>0.13</v>
      </c>
      <c r="H493" s="102"/>
      <c r="I493" s="102">
        <v>0.13</v>
      </c>
    </row>
    <row r="494" ht="118" customHeight="1" spans="1:9">
      <c r="A494" s="8">
        <v>25</v>
      </c>
      <c r="B494" s="33" t="s">
        <v>871</v>
      </c>
      <c r="C494" s="8" t="s">
        <v>574</v>
      </c>
      <c r="D494" s="101" t="s">
        <v>872</v>
      </c>
      <c r="E494" s="8" t="s">
        <v>399</v>
      </c>
      <c r="F494" s="33" t="s">
        <v>80</v>
      </c>
      <c r="G494" s="102">
        <v>2</v>
      </c>
      <c r="H494" s="102"/>
      <c r="I494" s="102">
        <v>2</v>
      </c>
    </row>
    <row r="495" ht="18" customHeight="1" spans="1:9">
      <c r="A495" s="12" t="s">
        <v>873</v>
      </c>
      <c r="B495" s="12" t="s">
        <v>874</v>
      </c>
      <c r="C495" s="12">
        <f t="shared" ref="C495:I495" si="128">SUM(C496)</f>
        <v>1</v>
      </c>
      <c r="D495" s="14"/>
      <c r="E495" s="12"/>
      <c r="F495" s="12"/>
      <c r="G495" s="34">
        <f t="shared" si="128"/>
        <v>2.68</v>
      </c>
      <c r="H495" s="34">
        <f t="shared" si="128"/>
        <v>1</v>
      </c>
      <c r="I495" s="34">
        <f t="shared" si="128"/>
        <v>1.68</v>
      </c>
    </row>
    <row r="496" ht="18" customHeight="1" spans="1:9">
      <c r="A496" s="19"/>
      <c r="B496" s="19" t="s">
        <v>15</v>
      </c>
      <c r="C496" s="19">
        <v>1</v>
      </c>
      <c r="D496" s="20"/>
      <c r="E496" s="19"/>
      <c r="F496" s="19"/>
      <c r="G496" s="21">
        <f t="shared" ref="G496:I496" si="129">SUM(G497)</f>
        <v>2.68</v>
      </c>
      <c r="H496" s="21">
        <f t="shared" si="129"/>
        <v>1</v>
      </c>
      <c r="I496" s="21">
        <f t="shared" si="129"/>
        <v>1.68</v>
      </c>
    </row>
    <row r="497" ht="114" customHeight="1" spans="1:9">
      <c r="A497" s="8">
        <v>1</v>
      </c>
      <c r="B497" s="8" t="s">
        <v>875</v>
      </c>
      <c r="C497" s="8" t="s">
        <v>876</v>
      </c>
      <c r="D497" s="17" t="s">
        <v>877</v>
      </c>
      <c r="E497" s="8" t="s">
        <v>44</v>
      </c>
      <c r="F497" s="8" t="s">
        <v>726</v>
      </c>
      <c r="G497" s="18">
        <v>2.68</v>
      </c>
      <c r="H497" s="18">
        <v>1</v>
      </c>
      <c r="I497" s="18">
        <v>1.68</v>
      </c>
    </row>
    <row r="498" spans="1:9">
      <c r="A498" s="12" t="s">
        <v>878</v>
      </c>
      <c r="B498" s="12" t="s">
        <v>879</v>
      </c>
      <c r="C498" s="12">
        <f t="shared" ref="C498:I498" si="130">SUM(C499)</f>
        <v>17</v>
      </c>
      <c r="D498" s="14"/>
      <c r="E498" s="12"/>
      <c r="F498" s="12"/>
      <c r="G498" s="34">
        <f t="shared" si="130"/>
        <v>43.59</v>
      </c>
      <c r="H498" s="34">
        <f t="shared" si="130"/>
        <v>0</v>
      </c>
      <c r="I498" s="34">
        <f t="shared" si="130"/>
        <v>43.59</v>
      </c>
    </row>
    <row r="499" ht="18" customHeight="1" spans="1:9">
      <c r="A499" s="8"/>
      <c r="B499" s="8" t="s">
        <v>662</v>
      </c>
      <c r="C499" s="8">
        <f t="shared" ref="C499:I499" si="131">SUM(C501,C507,C515,C523)</f>
        <v>17</v>
      </c>
      <c r="D499" s="17"/>
      <c r="E499" s="8"/>
      <c r="F499" s="8"/>
      <c r="G499" s="18">
        <f t="shared" si="131"/>
        <v>43.59</v>
      </c>
      <c r="H499" s="18">
        <f t="shared" si="131"/>
        <v>0</v>
      </c>
      <c r="I499" s="18">
        <f t="shared" si="131"/>
        <v>43.59</v>
      </c>
    </row>
    <row r="500" ht="18" customHeight="1" spans="1:9">
      <c r="A500" s="19" t="s">
        <v>17</v>
      </c>
      <c r="B500" s="19" t="s">
        <v>880</v>
      </c>
      <c r="C500" s="19">
        <v>4</v>
      </c>
      <c r="D500" s="20"/>
      <c r="E500" s="19"/>
      <c r="F500" s="19"/>
      <c r="G500" s="21">
        <f t="shared" ref="G500:I500" si="132">SUM(G501)</f>
        <v>1.67</v>
      </c>
      <c r="H500" s="21">
        <f t="shared" si="132"/>
        <v>0</v>
      </c>
      <c r="I500" s="21">
        <f t="shared" si="132"/>
        <v>1.67</v>
      </c>
    </row>
    <row r="501" ht="18" customHeight="1" spans="1:9">
      <c r="A501" s="8"/>
      <c r="B501" s="8" t="s">
        <v>576</v>
      </c>
      <c r="C501" s="8">
        <v>4</v>
      </c>
      <c r="D501" s="17"/>
      <c r="E501" s="8"/>
      <c r="F501" s="8"/>
      <c r="G501" s="18">
        <f t="shared" ref="G501:I501" si="133">SUM(G502:G505)</f>
        <v>1.67</v>
      </c>
      <c r="H501" s="18">
        <f t="shared" si="133"/>
        <v>0</v>
      </c>
      <c r="I501" s="18">
        <f t="shared" si="133"/>
        <v>1.67</v>
      </c>
    </row>
    <row r="502" ht="54" customHeight="1" spans="1:9">
      <c r="A502" s="86">
        <v>1</v>
      </c>
      <c r="B502" s="65" t="s">
        <v>881</v>
      </c>
      <c r="C502" s="65" t="s">
        <v>402</v>
      </c>
      <c r="D502" s="64" t="s">
        <v>882</v>
      </c>
      <c r="E502" s="8" t="s">
        <v>44</v>
      </c>
      <c r="F502" s="65" t="s">
        <v>80</v>
      </c>
      <c r="G502" s="122">
        <v>0.97</v>
      </c>
      <c r="H502" s="88"/>
      <c r="I502" s="88">
        <v>0.97</v>
      </c>
    </row>
    <row r="503" ht="36" spans="1:9">
      <c r="A503" s="86">
        <v>2</v>
      </c>
      <c r="B503" s="65" t="s">
        <v>883</v>
      </c>
      <c r="C503" s="65" t="s">
        <v>402</v>
      </c>
      <c r="D503" s="64" t="s">
        <v>884</v>
      </c>
      <c r="E503" s="8" t="s">
        <v>44</v>
      </c>
      <c r="F503" s="65" t="s">
        <v>80</v>
      </c>
      <c r="G503" s="122">
        <v>0.2</v>
      </c>
      <c r="H503" s="88"/>
      <c r="I503" s="122">
        <v>0.2</v>
      </c>
    </row>
    <row r="504" ht="36" spans="1:9">
      <c r="A504" s="86">
        <v>3</v>
      </c>
      <c r="B504" s="65" t="s">
        <v>885</v>
      </c>
      <c r="C504" s="65" t="s">
        <v>402</v>
      </c>
      <c r="D504" s="64" t="s">
        <v>886</v>
      </c>
      <c r="E504" s="8" t="s">
        <v>44</v>
      </c>
      <c r="F504" s="65" t="s">
        <v>80</v>
      </c>
      <c r="G504" s="122">
        <v>0.2</v>
      </c>
      <c r="H504" s="88"/>
      <c r="I504" s="122">
        <v>0.2</v>
      </c>
    </row>
    <row r="505" ht="36" spans="1:9">
      <c r="A505" s="86">
        <v>4</v>
      </c>
      <c r="B505" s="65" t="s">
        <v>887</v>
      </c>
      <c r="C505" s="65" t="s">
        <v>402</v>
      </c>
      <c r="D505" s="64" t="s">
        <v>888</v>
      </c>
      <c r="E505" s="8" t="s">
        <v>44</v>
      </c>
      <c r="F505" s="65" t="s">
        <v>80</v>
      </c>
      <c r="G505" s="122">
        <v>0.3</v>
      </c>
      <c r="H505" s="88"/>
      <c r="I505" s="122">
        <v>0.3</v>
      </c>
    </row>
    <row r="506" ht="18" customHeight="1" spans="1:9">
      <c r="A506" s="19" t="s">
        <v>19</v>
      </c>
      <c r="B506" s="19" t="s">
        <v>889</v>
      </c>
      <c r="C506" s="19">
        <v>6</v>
      </c>
      <c r="D506" s="20"/>
      <c r="E506" s="19"/>
      <c r="F506" s="19"/>
      <c r="G506" s="21">
        <f t="shared" ref="G506:I506" si="134">G507</f>
        <v>34.82</v>
      </c>
      <c r="H506" s="21">
        <f t="shared" si="134"/>
        <v>0</v>
      </c>
      <c r="I506" s="21">
        <f t="shared" si="134"/>
        <v>34.82</v>
      </c>
    </row>
    <row r="507" ht="18" customHeight="1" spans="1:9">
      <c r="A507" s="8"/>
      <c r="B507" s="8" t="s">
        <v>94</v>
      </c>
      <c r="C507" s="8">
        <v>6</v>
      </c>
      <c r="D507" s="17"/>
      <c r="E507" s="8"/>
      <c r="F507" s="8"/>
      <c r="G507" s="18">
        <f t="shared" ref="G507:I507" si="135">SUM(G508:G513)</f>
        <v>34.82</v>
      </c>
      <c r="H507" s="18">
        <f t="shared" si="135"/>
        <v>0</v>
      </c>
      <c r="I507" s="18">
        <f t="shared" si="135"/>
        <v>34.82</v>
      </c>
    </row>
    <row r="508" ht="60" spans="1:9">
      <c r="A508" s="86">
        <v>1</v>
      </c>
      <c r="B508" s="86" t="s">
        <v>890</v>
      </c>
      <c r="C508" s="86" t="s">
        <v>397</v>
      </c>
      <c r="D508" s="87" t="s">
        <v>891</v>
      </c>
      <c r="E508" s="86" t="s">
        <v>44</v>
      </c>
      <c r="F508" s="86" t="s">
        <v>80</v>
      </c>
      <c r="G508" s="88">
        <v>4</v>
      </c>
      <c r="H508" s="88"/>
      <c r="I508" s="88">
        <v>4</v>
      </c>
    </row>
    <row r="509" ht="60" spans="1:9">
      <c r="A509" s="86">
        <v>2</v>
      </c>
      <c r="B509" s="86" t="s">
        <v>892</v>
      </c>
      <c r="C509" s="86" t="s">
        <v>397</v>
      </c>
      <c r="D509" s="87" t="s">
        <v>893</v>
      </c>
      <c r="E509" s="86" t="s">
        <v>44</v>
      </c>
      <c r="F509" s="86" t="s">
        <v>80</v>
      </c>
      <c r="G509" s="88">
        <v>5.2</v>
      </c>
      <c r="H509" s="88"/>
      <c r="I509" s="88">
        <v>5.2</v>
      </c>
    </row>
    <row r="510" ht="60" spans="1:9">
      <c r="A510" s="86">
        <v>3</v>
      </c>
      <c r="B510" s="86" t="s">
        <v>894</v>
      </c>
      <c r="C510" s="86" t="s">
        <v>397</v>
      </c>
      <c r="D510" s="87" t="s">
        <v>895</v>
      </c>
      <c r="E510" s="86" t="s">
        <v>44</v>
      </c>
      <c r="F510" s="86" t="s">
        <v>80</v>
      </c>
      <c r="G510" s="88">
        <v>1.94</v>
      </c>
      <c r="H510" s="88"/>
      <c r="I510" s="88">
        <v>1.94</v>
      </c>
    </row>
    <row r="511" ht="60" spans="1:9">
      <c r="A511" s="86">
        <v>4</v>
      </c>
      <c r="B511" s="86" t="s">
        <v>896</v>
      </c>
      <c r="C511" s="86" t="s">
        <v>397</v>
      </c>
      <c r="D511" s="87" t="s">
        <v>897</v>
      </c>
      <c r="E511" s="86" t="s">
        <v>44</v>
      </c>
      <c r="F511" s="86" t="s">
        <v>80</v>
      </c>
      <c r="G511" s="88">
        <v>1.42</v>
      </c>
      <c r="H511" s="88"/>
      <c r="I511" s="88">
        <v>1.42</v>
      </c>
    </row>
    <row r="512" ht="60" spans="1:9">
      <c r="A512" s="86">
        <v>5</v>
      </c>
      <c r="B512" s="86" t="s">
        <v>898</v>
      </c>
      <c r="C512" s="86" t="s">
        <v>397</v>
      </c>
      <c r="D512" s="87" t="s">
        <v>899</v>
      </c>
      <c r="E512" s="86" t="s">
        <v>44</v>
      </c>
      <c r="F512" s="86" t="s">
        <v>80</v>
      </c>
      <c r="G512" s="88">
        <v>1.01</v>
      </c>
      <c r="H512" s="88"/>
      <c r="I512" s="88">
        <v>1.01</v>
      </c>
    </row>
    <row r="513" ht="60" spans="1:9">
      <c r="A513" s="86">
        <v>6</v>
      </c>
      <c r="B513" s="86" t="s">
        <v>900</v>
      </c>
      <c r="C513" s="86" t="s">
        <v>397</v>
      </c>
      <c r="D513" s="87" t="s">
        <v>901</v>
      </c>
      <c r="E513" s="86" t="s">
        <v>44</v>
      </c>
      <c r="F513" s="86" t="s">
        <v>80</v>
      </c>
      <c r="G513" s="88">
        <v>21.25</v>
      </c>
      <c r="H513" s="88"/>
      <c r="I513" s="88">
        <v>21.25</v>
      </c>
    </row>
    <row r="514" ht="18" customHeight="1" spans="1:9">
      <c r="A514" s="19" t="s">
        <v>27</v>
      </c>
      <c r="B514" s="19" t="s">
        <v>902</v>
      </c>
      <c r="C514" s="19">
        <v>6</v>
      </c>
      <c r="D514" s="20"/>
      <c r="E514" s="19"/>
      <c r="F514" s="19"/>
      <c r="G514" s="21">
        <f t="shared" ref="G514:I514" si="136">G515</f>
        <v>5.1</v>
      </c>
      <c r="H514" s="21">
        <f t="shared" si="136"/>
        <v>0</v>
      </c>
      <c r="I514" s="21">
        <f t="shared" si="136"/>
        <v>5.1</v>
      </c>
    </row>
    <row r="515" ht="18" customHeight="1" spans="1:9">
      <c r="A515" s="8"/>
      <c r="B515" s="8" t="s">
        <v>94</v>
      </c>
      <c r="C515" s="8">
        <v>6</v>
      </c>
      <c r="D515" s="17"/>
      <c r="E515" s="8"/>
      <c r="F515" s="8"/>
      <c r="G515" s="18">
        <f t="shared" ref="G515:I515" si="137">SUM(G516:G521)</f>
        <v>5.1</v>
      </c>
      <c r="H515" s="18">
        <f t="shared" si="137"/>
        <v>0</v>
      </c>
      <c r="I515" s="18">
        <f t="shared" si="137"/>
        <v>5.1</v>
      </c>
    </row>
    <row r="516" ht="36" spans="1:9">
      <c r="A516" s="48">
        <v>1</v>
      </c>
      <c r="B516" s="81" t="s">
        <v>903</v>
      </c>
      <c r="C516" s="48" t="s">
        <v>402</v>
      </c>
      <c r="D516" s="83" t="s">
        <v>904</v>
      </c>
      <c r="E516" s="48" t="s">
        <v>44</v>
      </c>
      <c r="F516" s="81" t="s">
        <v>80</v>
      </c>
      <c r="G516" s="59">
        <v>0.1</v>
      </c>
      <c r="H516" s="84"/>
      <c r="I516" s="84">
        <v>0.1</v>
      </c>
    </row>
    <row r="517" ht="36" spans="1:9">
      <c r="A517" s="8">
        <v>2</v>
      </c>
      <c r="B517" s="81" t="s">
        <v>905</v>
      </c>
      <c r="C517" s="48" t="s">
        <v>402</v>
      </c>
      <c r="D517" s="83" t="s">
        <v>906</v>
      </c>
      <c r="E517" s="48" t="s">
        <v>44</v>
      </c>
      <c r="F517" s="81" t="s">
        <v>80</v>
      </c>
      <c r="G517" s="59">
        <v>0.5</v>
      </c>
      <c r="H517" s="84"/>
      <c r="I517" s="84">
        <v>0.5</v>
      </c>
    </row>
    <row r="518" ht="48" spans="1:9">
      <c r="A518" s="48">
        <v>3</v>
      </c>
      <c r="B518" s="65" t="s">
        <v>907</v>
      </c>
      <c r="C518" s="8" t="s">
        <v>402</v>
      </c>
      <c r="D518" s="64" t="s">
        <v>908</v>
      </c>
      <c r="E518" s="8" t="s">
        <v>44</v>
      </c>
      <c r="F518" s="65" t="s">
        <v>80</v>
      </c>
      <c r="G518" s="122">
        <v>1</v>
      </c>
      <c r="H518" s="18"/>
      <c r="I518" s="18">
        <v>1</v>
      </c>
    </row>
    <row r="519" ht="36" spans="1:9">
      <c r="A519" s="8">
        <v>4</v>
      </c>
      <c r="B519" s="65" t="s">
        <v>427</v>
      </c>
      <c r="C519" s="8" t="s">
        <v>402</v>
      </c>
      <c r="D519" s="64" t="s">
        <v>428</v>
      </c>
      <c r="E519" s="8" t="s">
        <v>44</v>
      </c>
      <c r="F519" s="65" t="s">
        <v>80</v>
      </c>
      <c r="G519" s="122">
        <v>1</v>
      </c>
      <c r="H519" s="18"/>
      <c r="I519" s="18">
        <v>1</v>
      </c>
    </row>
    <row r="520" ht="36" spans="1:9">
      <c r="A520" s="48">
        <v>5</v>
      </c>
      <c r="B520" s="65" t="s">
        <v>424</v>
      </c>
      <c r="C520" s="8" t="s">
        <v>402</v>
      </c>
      <c r="D520" s="64" t="s">
        <v>425</v>
      </c>
      <c r="E520" s="8" t="s">
        <v>44</v>
      </c>
      <c r="F520" s="65" t="s">
        <v>426</v>
      </c>
      <c r="G520" s="122">
        <v>0.5</v>
      </c>
      <c r="H520" s="18"/>
      <c r="I520" s="18">
        <v>0.5</v>
      </c>
    </row>
    <row r="521" ht="36" spans="1:9">
      <c r="A521" s="8">
        <v>6</v>
      </c>
      <c r="B521" s="65" t="s">
        <v>909</v>
      </c>
      <c r="C521" s="8" t="s">
        <v>402</v>
      </c>
      <c r="D521" s="64" t="s">
        <v>910</v>
      </c>
      <c r="E521" s="8" t="s">
        <v>44</v>
      </c>
      <c r="F521" s="65" t="s">
        <v>80</v>
      </c>
      <c r="G521" s="122">
        <v>2</v>
      </c>
      <c r="H521" s="18"/>
      <c r="I521" s="18">
        <v>2</v>
      </c>
    </row>
    <row r="522" ht="24" spans="1:9">
      <c r="A522" s="19" t="s">
        <v>36</v>
      </c>
      <c r="B522" s="19" t="s">
        <v>911</v>
      </c>
      <c r="C522" s="19">
        <v>1</v>
      </c>
      <c r="D522" s="20"/>
      <c r="E522" s="19"/>
      <c r="F522" s="19"/>
      <c r="G522" s="21">
        <f t="shared" ref="G522:I522" si="138">SUM(G523)</f>
        <v>2</v>
      </c>
      <c r="H522" s="21">
        <f t="shared" si="138"/>
        <v>0</v>
      </c>
      <c r="I522" s="21">
        <f t="shared" si="138"/>
        <v>2</v>
      </c>
    </row>
    <row r="523" ht="18" customHeight="1" spans="1:9">
      <c r="A523" s="8"/>
      <c r="B523" s="8" t="s">
        <v>21</v>
      </c>
      <c r="C523" s="8">
        <v>1</v>
      </c>
      <c r="D523" s="17"/>
      <c r="E523" s="8"/>
      <c r="F523" s="8"/>
      <c r="G523" s="18">
        <f t="shared" ref="G523:I523" si="139">SUM(G524)</f>
        <v>2</v>
      </c>
      <c r="H523" s="18">
        <f t="shared" si="139"/>
        <v>0</v>
      </c>
      <c r="I523" s="18">
        <f t="shared" si="139"/>
        <v>2</v>
      </c>
    </row>
    <row r="524" ht="132" customHeight="1" spans="1:9">
      <c r="A524" s="86">
        <v>1</v>
      </c>
      <c r="B524" s="65" t="s">
        <v>912</v>
      </c>
      <c r="C524" s="8" t="s">
        <v>402</v>
      </c>
      <c r="D524" s="64" t="s">
        <v>913</v>
      </c>
      <c r="E524" s="8" t="s">
        <v>44</v>
      </c>
      <c r="F524" s="65" t="s">
        <v>80</v>
      </c>
      <c r="G524" s="122">
        <v>2</v>
      </c>
      <c r="H524" s="88"/>
      <c r="I524" s="88">
        <v>2</v>
      </c>
    </row>
    <row r="525" ht="24" spans="1:9">
      <c r="A525" s="12" t="s">
        <v>914</v>
      </c>
      <c r="B525" s="12" t="s">
        <v>915</v>
      </c>
      <c r="C525" s="12">
        <f t="shared" ref="C525:I525" si="140">SUM(C526)</f>
        <v>4</v>
      </c>
      <c r="D525" s="14"/>
      <c r="E525" s="12"/>
      <c r="F525" s="12"/>
      <c r="G525" s="34">
        <f t="shared" si="140"/>
        <v>13.43</v>
      </c>
      <c r="H525" s="34">
        <f t="shared" si="140"/>
        <v>0</v>
      </c>
      <c r="I525" s="34">
        <f t="shared" si="140"/>
        <v>13.43</v>
      </c>
    </row>
    <row r="526" ht="18" customHeight="1" spans="1:9">
      <c r="A526" s="8"/>
      <c r="B526" s="8" t="s">
        <v>576</v>
      </c>
      <c r="C526" s="8">
        <f t="shared" ref="C526:I526" si="141">SUM(C528,C531)</f>
        <v>4</v>
      </c>
      <c r="D526" s="17"/>
      <c r="E526" s="8"/>
      <c r="F526" s="8"/>
      <c r="G526" s="18">
        <f t="shared" si="141"/>
        <v>13.43</v>
      </c>
      <c r="H526" s="18">
        <f t="shared" si="141"/>
        <v>0</v>
      </c>
      <c r="I526" s="18">
        <f t="shared" si="141"/>
        <v>13.43</v>
      </c>
    </row>
    <row r="527" ht="18" customHeight="1" spans="1:9">
      <c r="A527" s="19" t="s">
        <v>17</v>
      </c>
      <c r="B527" s="19" t="s">
        <v>916</v>
      </c>
      <c r="C527" s="19">
        <v>1</v>
      </c>
      <c r="D527" s="20"/>
      <c r="E527" s="19"/>
      <c r="F527" s="19"/>
      <c r="G527" s="21">
        <f t="shared" ref="G527:I527" si="142">SUM(G528)</f>
        <v>1.5</v>
      </c>
      <c r="H527" s="21">
        <f t="shared" si="142"/>
        <v>0</v>
      </c>
      <c r="I527" s="21">
        <f t="shared" si="142"/>
        <v>1.5</v>
      </c>
    </row>
    <row r="528" ht="18" customHeight="1" spans="1:9">
      <c r="A528" s="8"/>
      <c r="B528" s="8" t="s">
        <v>21</v>
      </c>
      <c r="C528" s="8">
        <v>1</v>
      </c>
      <c r="D528" s="17"/>
      <c r="E528" s="8"/>
      <c r="F528" s="8"/>
      <c r="G528" s="18">
        <f t="shared" ref="G528:I528" si="143">SUM(G529:G529)</f>
        <v>1.5</v>
      </c>
      <c r="H528" s="18">
        <f t="shared" si="143"/>
        <v>0</v>
      </c>
      <c r="I528" s="18">
        <f t="shared" si="143"/>
        <v>1.5</v>
      </c>
    </row>
    <row r="529" ht="42" customHeight="1" spans="1:9">
      <c r="A529" s="8">
        <v>1</v>
      </c>
      <c r="B529" s="8" t="s">
        <v>917</v>
      </c>
      <c r="C529" s="8" t="s">
        <v>78</v>
      </c>
      <c r="D529" s="17" t="s">
        <v>918</v>
      </c>
      <c r="E529" s="8" t="s">
        <v>44</v>
      </c>
      <c r="F529" s="8" t="s">
        <v>80</v>
      </c>
      <c r="G529" s="18">
        <v>1.5</v>
      </c>
      <c r="H529" s="18"/>
      <c r="I529" s="18">
        <v>1.5</v>
      </c>
    </row>
    <row r="530" ht="18" customHeight="1" spans="1:9">
      <c r="A530" s="19" t="s">
        <v>19</v>
      </c>
      <c r="B530" s="19" t="s">
        <v>919</v>
      </c>
      <c r="C530" s="19">
        <v>3</v>
      </c>
      <c r="D530" s="20"/>
      <c r="E530" s="19"/>
      <c r="F530" s="19"/>
      <c r="G530" s="21">
        <f t="shared" ref="G530:I530" si="144">SUM(G531)</f>
        <v>11.93</v>
      </c>
      <c r="H530" s="21">
        <f t="shared" si="144"/>
        <v>0</v>
      </c>
      <c r="I530" s="21">
        <f t="shared" si="144"/>
        <v>11.93</v>
      </c>
    </row>
    <row r="531" ht="18" customHeight="1" spans="1:9">
      <c r="A531" s="8"/>
      <c r="B531" s="8" t="s">
        <v>112</v>
      </c>
      <c r="C531" s="8">
        <v>3</v>
      </c>
      <c r="D531" s="17"/>
      <c r="E531" s="8"/>
      <c r="F531" s="8"/>
      <c r="G531" s="18">
        <f t="shared" ref="G531:I531" si="145">SUM(G532:G534)</f>
        <v>11.93</v>
      </c>
      <c r="H531" s="18">
        <f t="shared" si="145"/>
        <v>0</v>
      </c>
      <c r="I531" s="18">
        <f t="shared" si="145"/>
        <v>11.93</v>
      </c>
    </row>
    <row r="532" ht="52" customHeight="1" spans="1:9">
      <c r="A532" s="8">
        <v>1</v>
      </c>
      <c r="B532" s="8" t="s">
        <v>920</v>
      </c>
      <c r="C532" s="8" t="s">
        <v>921</v>
      </c>
      <c r="D532" s="17" t="s">
        <v>922</v>
      </c>
      <c r="E532" s="8" t="s">
        <v>44</v>
      </c>
      <c r="F532" s="8" t="s">
        <v>54</v>
      </c>
      <c r="G532" s="18">
        <v>4</v>
      </c>
      <c r="H532" s="18"/>
      <c r="I532" s="18">
        <v>4</v>
      </c>
    </row>
    <row r="533" ht="39" customHeight="1" spans="1:9">
      <c r="A533" s="8">
        <v>2</v>
      </c>
      <c r="B533" s="8" t="s">
        <v>923</v>
      </c>
      <c r="C533" s="8" t="s">
        <v>921</v>
      </c>
      <c r="D533" s="17" t="s">
        <v>924</v>
      </c>
      <c r="E533" s="8" t="s">
        <v>44</v>
      </c>
      <c r="F533" s="8" t="s">
        <v>54</v>
      </c>
      <c r="G533" s="18">
        <v>2.43</v>
      </c>
      <c r="H533" s="18"/>
      <c r="I533" s="18">
        <v>2.43</v>
      </c>
    </row>
    <row r="534" ht="36" spans="1:9">
      <c r="A534" s="8">
        <v>3</v>
      </c>
      <c r="B534" s="123" t="s">
        <v>925</v>
      </c>
      <c r="C534" s="48" t="s">
        <v>921</v>
      </c>
      <c r="D534" s="124" t="s">
        <v>926</v>
      </c>
      <c r="E534" s="8" t="s">
        <v>44</v>
      </c>
      <c r="F534" s="30" t="s">
        <v>192</v>
      </c>
      <c r="G534" s="84">
        <v>5.5</v>
      </c>
      <c r="H534" s="84"/>
      <c r="I534" s="84">
        <v>5.5</v>
      </c>
    </row>
    <row r="535" ht="24" spans="1:9">
      <c r="A535" s="12" t="s">
        <v>927</v>
      </c>
      <c r="B535" s="12" t="s">
        <v>928</v>
      </c>
      <c r="C535" s="12">
        <f t="shared" ref="C535:I535" si="146">SUM(C536:C537)</f>
        <v>55</v>
      </c>
      <c r="D535" s="14"/>
      <c r="E535" s="12"/>
      <c r="F535" s="12"/>
      <c r="G535" s="34">
        <f t="shared" si="146"/>
        <v>111.86</v>
      </c>
      <c r="H535" s="34">
        <f t="shared" si="146"/>
        <v>2.68</v>
      </c>
      <c r="I535" s="34">
        <f t="shared" si="146"/>
        <v>109.18</v>
      </c>
    </row>
    <row r="536" ht="18" customHeight="1" spans="1:9">
      <c r="A536" s="8"/>
      <c r="B536" s="8" t="s">
        <v>929</v>
      </c>
      <c r="C536" s="8">
        <f t="shared" ref="C536:I536" si="147">SUM(C549)</f>
        <v>7</v>
      </c>
      <c r="D536" s="17"/>
      <c r="E536" s="8"/>
      <c r="F536" s="8"/>
      <c r="G536" s="18">
        <f t="shared" si="147"/>
        <v>23.79</v>
      </c>
      <c r="H536" s="18">
        <f t="shared" si="147"/>
        <v>2.68</v>
      </c>
      <c r="I536" s="18">
        <f t="shared" si="147"/>
        <v>21.11</v>
      </c>
    </row>
    <row r="537" ht="18" customHeight="1" spans="1:9">
      <c r="A537" s="8"/>
      <c r="B537" s="8" t="s">
        <v>930</v>
      </c>
      <c r="C537" s="8">
        <f t="shared" ref="C537:I537" si="148">SUM(C539,C557)</f>
        <v>48</v>
      </c>
      <c r="D537" s="17"/>
      <c r="E537" s="8"/>
      <c r="F537" s="8"/>
      <c r="G537" s="18">
        <f t="shared" si="148"/>
        <v>88.07</v>
      </c>
      <c r="H537" s="18">
        <f t="shared" si="148"/>
        <v>0</v>
      </c>
      <c r="I537" s="18">
        <f t="shared" si="148"/>
        <v>88.07</v>
      </c>
    </row>
    <row r="538" ht="18" customHeight="1" spans="1:9">
      <c r="A538" s="19" t="s">
        <v>17</v>
      </c>
      <c r="B538" s="19" t="s">
        <v>931</v>
      </c>
      <c r="C538" s="19">
        <v>8</v>
      </c>
      <c r="D538" s="20"/>
      <c r="E538" s="19"/>
      <c r="F538" s="19"/>
      <c r="G538" s="21">
        <f t="shared" ref="G538:I538" si="149">SUM(G539)</f>
        <v>9.05</v>
      </c>
      <c r="H538" s="21">
        <f t="shared" si="149"/>
        <v>0</v>
      </c>
      <c r="I538" s="21">
        <f t="shared" si="149"/>
        <v>9.05</v>
      </c>
    </row>
    <row r="539" ht="18" customHeight="1" spans="1:9">
      <c r="A539" s="8"/>
      <c r="B539" s="8" t="s">
        <v>313</v>
      </c>
      <c r="C539" s="8">
        <v>8</v>
      </c>
      <c r="D539" s="17"/>
      <c r="E539" s="8"/>
      <c r="F539" s="8"/>
      <c r="G539" s="18">
        <f t="shared" ref="G539:I539" si="150">SUM(G540:G547)</f>
        <v>9.05</v>
      </c>
      <c r="H539" s="18">
        <f t="shared" si="150"/>
        <v>0</v>
      </c>
      <c r="I539" s="18">
        <f t="shared" si="150"/>
        <v>9.05</v>
      </c>
    </row>
    <row r="540" ht="40" customHeight="1" spans="1:9">
      <c r="A540" s="8">
        <v>1</v>
      </c>
      <c r="B540" s="8" t="s">
        <v>932</v>
      </c>
      <c r="C540" s="8" t="s">
        <v>921</v>
      </c>
      <c r="D540" s="17" t="s">
        <v>933</v>
      </c>
      <c r="E540" s="8" t="s">
        <v>44</v>
      </c>
      <c r="F540" s="8" t="s">
        <v>726</v>
      </c>
      <c r="G540" s="18">
        <v>1.5</v>
      </c>
      <c r="H540" s="18"/>
      <c r="I540" s="18">
        <v>1.5</v>
      </c>
    </row>
    <row r="541" ht="36" spans="1:9">
      <c r="A541" s="8">
        <v>2</v>
      </c>
      <c r="B541" s="8" t="s">
        <v>934</v>
      </c>
      <c r="C541" s="8" t="s">
        <v>921</v>
      </c>
      <c r="D541" s="17" t="s">
        <v>935</v>
      </c>
      <c r="E541" s="8" t="s">
        <v>44</v>
      </c>
      <c r="F541" s="8" t="s">
        <v>80</v>
      </c>
      <c r="G541" s="18">
        <v>2</v>
      </c>
      <c r="H541" s="18"/>
      <c r="I541" s="18">
        <v>2</v>
      </c>
    </row>
    <row r="542" ht="78" customHeight="1" spans="1:9">
      <c r="A542" s="8">
        <v>3</v>
      </c>
      <c r="B542" s="48" t="s">
        <v>936</v>
      </c>
      <c r="C542" s="48" t="s">
        <v>921</v>
      </c>
      <c r="D542" s="47" t="s">
        <v>937</v>
      </c>
      <c r="E542" s="48" t="s">
        <v>399</v>
      </c>
      <c r="F542" s="48" t="s">
        <v>54</v>
      </c>
      <c r="G542" s="84">
        <v>0.6</v>
      </c>
      <c r="H542" s="84"/>
      <c r="I542" s="84">
        <v>0.6</v>
      </c>
    </row>
    <row r="543" ht="60" spans="1:9">
      <c r="A543" s="8">
        <v>4</v>
      </c>
      <c r="B543" s="48" t="s">
        <v>938</v>
      </c>
      <c r="C543" s="48" t="s">
        <v>921</v>
      </c>
      <c r="D543" s="47" t="s">
        <v>939</v>
      </c>
      <c r="E543" s="48" t="s">
        <v>399</v>
      </c>
      <c r="F543" s="48" t="s">
        <v>192</v>
      </c>
      <c r="G543" s="84">
        <v>2.2</v>
      </c>
      <c r="H543" s="84"/>
      <c r="I543" s="84">
        <v>2.2</v>
      </c>
    </row>
    <row r="544" ht="42" customHeight="1" spans="1:9">
      <c r="A544" s="8">
        <v>5</v>
      </c>
      <c r="B544" s="48" t="s">
        <v>940</v>
      </c>
      <c r="C544" s="48" t="s">
        <v>921</v>
      </c>
      <c r="D544" s="47" t="s">
        <v>941</v>
      </c>
      <c r="E544" s="48" t="s">
        <v>399</v>
      </c>
      <c r="F544" s="48" t="s">
        <v>54</v>
      </c>
      <c r="G544" s="84">
        <v>0.75</v>
      </c>
      <c r="H544" s="84"/>
      <c r="I544" s="84">
        <v>0.75</v>
      </c>
    </row>
    <row r="545" ht="40" customHeight="1" spans="1:9">
      <c r="A545" s="8">
        <v>6</v>
      </c>
      <c r="B545" s="48" t="s">
        <v>942</v>
      </c>
      <c r="C545" s="48" t="s">
        <v>921</v>
      </c>
      <c r="D545" s="47" t="s">
        <v>943</v>
      </c>
      <c r="E545" s="48" t="s">
        <v>399</v>
      </c>
      <c r="F545" s="48" t="s">
        <v>45</v>
      </c>
      <c r="G545" s="84">
        <v>0.6</v>
      </c>
      <c r="H545" s="84"/>
      <c r="I545" s="84">
        <v>0.6</v>
      </c>
    </row>
    <row r="546" ht="41" customHeight="1" spans="1:9">
      <c r="A546" s="8">
        <v>7</v>
      </c>
      <c r="B546" s="48" t="s">
        <v>944</v>
      </c>
      <c r="C546" s="48" t="s">
        <v>921</v>
      </c>
      <c r="D546" s="47" t="s">
        <v>945</v>
      </c>
      <c r="E546" s="48" t="s">
        <v>399</v>
      </c>
      <c r="F546" s="48" t="s">
        <v>192</v>
      </c>
      <c r="G546" s="84">
        <v>0.7</v>
      </c>
      <c r="H546" s="84"/>
      <c r="I546" s="84">
        <v>0.7</v>
      </c>
    </row>
    <row r="547" ht="40" customHeight="1" spans="1:9">
      <c r="A547" s="8">
        <v>8</v>
      </c>
      <c r="B547" s="123" t="s">
        <v>946</v>
      </c>
      <c r="C547" s="48" t="s">
        <v>921</v>
      </c>
      <c r="D547" s="124" t="s">
        <v>947</v>
      </c>
      <c r="E547" s="48" t="s">
        <v>399</v>
      </c>
      <c r="F547" s="30" t="s">
        <v>54</v>
      </c>
      <c r="G547" s="84">
        <v>0.7</v>
      </c>
      <c r="H547" s="84"/>
      <c r="I547" s="84">
        <v>0.7</v>
      </c>
    </row>
    <row r="548" ht="18" customHeight="1" spans="1:9">
      <c r="A548" s="19" t="s">
        <v>19</v>
      </c>
      <c r="B548" s="19" t="s">
        <v>948</v>
      </c>
      <c r="C548" s="19">
        <f t="shared" ref="C548:I548" si="151">SUM(C549,C557)</f>
        <v>47</v>
      </c>
      <c r="D548" s="20"/>
      <c r="E548" s="19"/>
      <c r="F548" s="19"/>
      <c r="G548" s="21">
        <f t="shared" si="151"/>
        <v>102.81</v>
      </c>
      <c r="H548" s="21">
        <f t="shared" si="151"/>
        <v>2.68</v>
      </c>
      <c r="I548" s="21">
        <f t="shared" si="151"/>
        <v>100.13</v>
      </c>
    </row>
    <row r="549" ht="18" customHeight="1" spans="1:9">
      <c r="A549" s="8"/>
      <c r="B549" s="8" t="s">
        <v>929</v>
      </c>
      <c r="C549" s="8">
        <v>7</v>
      </c>
      <c r="D549" s="17"/>
      <c r="E549" s="8"/>
      <c r="F549" s="8"/>
      <c r="G549" s="18">
        <f t="shared" ref="G549:I549" si="152">SUM(G550:G556)</f>
        <v>23.79</v>
      </c>
      <c r="H549" s="18">
        <f t="shared" si="152"/>
        <v>2.68</v>
      </c>
      <c r="I549" s="18">
        <f t="shared" si="152"/>
        <v>21.11</v>
      </c>
    </row>
    <row r="550" ht="42" customHeight="1" spans="1:9">
      <c r="A550" s="8">
        <v>1</v>
      </c>
      <c r="B550" s="125" t="s">
        <v>949</v>
      </c>
      <c r="C550" s="8" t="s">
        <v>921</v>
      </c>
      <c r="D550" s="126" t="s">
        <v>950</v>
      </c>
      <c r="E550" s="8" t="s">
        <v>44</v>
      </c>
      <c r="F550" s="127" t="s">
        <v>683</v>
      </c>
      <c r="G550" s="18">
        <v>1.8</v>
      </c>
      <c r="H550" s="18">
        <v>0.83</v>
      </c>
      <c r="I550" s="18">
        <v>0.97</v>
      </c>
    </row>
    <row r="551" ht="42" customHeight="1" spans="1:9">
      <c r="A551" s="8">
        <v>2</v>
      </c>
      <c r="B551" s="128" t="s">
        <v>951</v>
      </c>
      <c r="C551" s="8" t="s">
        <v>921</v>
      </c>
      <c r="D551" s="129" t="s">
        <v>952</v>
      </c>
      <c r="E551" s="8" t="s">
        <v>44</v>
      </c>
      <c r="F551" s="130" t="s">
        <v>726</v>
      </c>
      <c r="G551" s="18">
        <v>1.36</v>
      </c>
      <c r="H551" s="18">
        <v>0.17</v>
      </c>
      <c r="I551" s="18">
        <v>1.19</v>
      </c>
    </row>
    <row r="552" ht="42" customHeight="1" spans="1:9">
      <c r="A552" s="8">
        <v>3</v>
      </c>
      <c r="B552" s="128" t="s">
        <v>953</v>
      </c>
      <c r="C552" s="8" t="s">
        <v>921</v>
      </c>
      <c r="D552" s="129" t="s">
        <v>954</v>
      </c>
      <c r="E552" s="8" t="s">
        <v>44</v>
      </c>
      <c r="F552" s="131" t="s">
        <v>150</v>
      </c>
      <c r="G552" s="18">
        <v>19.2</v>
      </c>
      <c r="H552" s="18">
        <v>1.25</v>
      </c>
      <c r="I552" s="18">
        <v>17.95</v>
      </c>
    </row>
    <row r="553" ht="42" customHeight="1" spans="1:9">
      <c r="A553" s="8">
        <v>4</v>
      </c>
      <c r="B553" s="132" t="s">
        <v>955</v>
      </c>
      <c r="C553" s="8" t="s">
        <v>921</v>
      </c>
      <c r="D553" s="129" t="s">
        <v>956</v>
      </c>
      <c r="E553" s="8" t="s">
        <v>44</v>
      </c>
      <c r="F553" s="133" t="s">
        <v>726</v>
      </c>
      <c r="G553" s="18">
        <v>0.3</v>
      </c>
      <c r="H553" s="18">
        <v>0.1</v>
      </c>
      <c r="I553" s="18">
        <v>0.2</v>
      </c>
    </row>
    <row r="554" ht="42" customHeight="1" spans="1:9">
      <c r="A554" s="8">
        <v>5</v>
      </c>
      <c r="B554" s="132" t="s">
        <v>957</v>
      </c>
      <c r="C554" s="8" t="s">
        <v>921</v>
      </c>
      <c r="D554" s="129" t="s">
        <v>958</v>
      </c>
      <c r="E554" s="8" t="s">
        <v>44</v>
      </c>
      <c r="F554" s="133" t="s">
        <v>726</v>
      </c>
      <c r="G554" s="18">
        <v>0.41</v>
      </c>
      <c r="H554" s="18">
        <v>0.11</v>
      </c>
      <c r="I554" s="18">
        <v>0.3</v>
      </c>
    </row>
    <row r="555" ht="42" customHeight="1" spans="1:9">
      <c r="A555" s="8">
        <v>6</v>
      </c>
      <c r="B555" s="132" t="s">
        <v>959</v>
      </c>
      <c r="C555" s="8" t="s">
        <v>921</v>
      </c>
      <c r="D555" s="129" t="s">
        <v>960</v>
      </c>
      <c r="E555" s="8" t="s">
        <v>44</v>
      </c>
      <c r="F555" s="133" t="s">
        <v>683</v>
      </c>
      <c r="G555" s="18">
        <v>0.42</v>
      </c>
      <c r="H555" s="18">
        <v>0.12</v>
      </c>
      <c r="I555" s="18">
        <v>0.3</v>
      </c>
    </row>
    <row r="556" ht="42" customHeight="1" spans="1:9">
      <c r="A556" s="8">
        <v>7</v>
      </c>
      <c r="B556" s="132" t="s">
        <v>961</v>
      </c>
      <c r="C556" s="8" t="s">
        <v>921</v>
      </c>
      <c r="D556" s="129" t="s">
        <v>962</v>
      </c>
      <c r="E556" s="8" t="s">
        <v>44</v>
      </c>
      <c r="F556" s="133" t="s">
        <v>726</v>
      </c>
      <c r="G556" s="18">
        <v>0.3</v>
      </c>
      <c r="H556" s="18">
        <v>0.1</v>
      </c>
      <c r="I556" s="18">
        <v>0.2</v>
      </c>
    </row>
    <row r="557" ht="18" customHeight="1" spans="1:9">
      <c r="A557" s="8"/>
      <c r="B557" s="8" t="s">
        <v>963</v>
      </c>
      <c r="C557" s="8">
        <v>40</v>
      </c>
      <c r="D557" s="17"/>
      <c r="E557" s="8"/>
      <c r="F557" s="8"/>
      <c r="G557" s="18">
        <f t="shared" ref="G557:I557" si="153">SUM(G558:G597)</f>
        <v>79.02</v>
      </c>
      <c r="H557" s="18">
        <f t="shared" si="153"/>
        <v>0</v>
      </c>
      <c r="I557" s="18">
        <f t="shared" si="153"/>
        <v>79.02</v>
      </c>
    </row>
    <row r="558" ht="52" customHeight="1" spans="1:9">
      <c r="A558" s="8">
        <v>1</v>
      </c>
      <c r="B558" s="134" t="s">
        <v>964</v>
      </c>
      <c r="C558" s="8" t="s">
        <v>921</v>
      </c>
      <c r="D558" s="129" t="s">
        <v>965</v>
      </c>
      <c r="E558" s="8" t="s">
        <v>44</v>
      </c>
      <c r="F558" s="130" t="s">
        <v>54</v>
      </c>
      <c r="G558" s="18">
        <v>0.54</v>
      </c>
      <c r="H558" s="18"/>
      <c r="I558" s="18">
        <v>0.54</v>
      </c>
    </row>
    <row r="559" ht="40" customHeight="1" spans="1:9">
      <c r="A559" s="8">
        <v>2</v>
      </c>
      <c r="B559" s="134" t="s">
        <v>966</v>
      </c>
      <c r="C559" s="8" t="s">
        <v>921</v>
      </c>
      <c r="D559" s="129" t="s">
        <v>967</v>
      </c>
      <c r="E559" s="8" t="s">
        <v>44</v>
      </c>
      <c r="F559" s="130" t="s">
        <v>54</v>
      </c>
      <c r="G559" s="18">
        <v>1.05</v>
      </c>
      <c r="H559" s="18"/>
      <c r="I559" s="18">
        <v>1.05</v>
      </c>
    </row>
    <row r="560" ht="40" customHeight="1" spans="1:9">
      <c r="A560" s="8">
        <v>3</v>
      </c>
      <c r="B560" s="134" t="s">
        <v>968</v>
      </c>
      <c r="C560" s="8" t="s">
        <v>921</v>
      </c>
      <c r="D560" s="129" t="s">
        <v>969</v>
      </c>
      <c r="E560" s="8" t="s">
        <v>44</v>
      </c>
      <c r="F560" s="130" t="s">
        <v>54</v>
      </c>
      <c r="G560" s="18">
        <v>3</v>
      </c>
      <c r="H560" s="18"/>
      <c r="I560" s="18">
        <v>3</v>
      </c>
    </row>
    <row r="561" ht="40" customHeight="1" spans="1:9">
      <c r="A561" s="8">
        <v>4</v>
      </c>
      <c r="B561" s="134" t="s">
        <v>970</v>
      </c>
      <c r="C561" s="8" t="s">
        <v>921</v>
      </c>
      <c r="D561" s="129" t="s">
        <v>971</v>
      </c>
      <c r="E561" s="8" t="s">
        <v>44</v>
      </c>
      <c r="F561" s="130" t="s">
        <v>54</v>
      </c>
      <c r="G561" s="18">
        <v>1</v>
      </c>
      <c r="H561" s="18"/>
      <c r="I561" s="18">
        <v>1</v>
      </c>
    </row>
    <row r="562" ht="40" customHeight="1" spans="1:9">
      <c r="A562" s="8">
        <v>5</v>
      </c>
      <c r="B562" s="134" t="s">
        <v>972</v>
      </c>
      <c r="C562" s="8" t="s">
        <v>921</v>
      </c>
      <c r="D562" s="129" t="s">
        <v>973</v>
      </c>
      <c r="E562" s="8" t="s">
        <v>44</v>
      </c>
      <c r="F562" s="130" t="s">
        <v>192</v>
      </c>
      <c r="G562" s="18">
        <v>0.5</v>
      </c>
      <c r="H562" s="18"/>
      <c r="I562" s="18">
        <v>0.5</v>
      </c>
    </row>
    <row r="563" ht="40" customHeight="1" spans="1:9">
      <c r="A563" s="8">
        <v>6</v>
      </c>
      <c r="B563" s="132" t="s">
        <v>974</v>
      </c>
      <c r="C563" s="8" t="s">
        <v>921</v>
      </c>
      <c r="D563" s="129" t="s">
        <v>975</v>
      </c>
      <c r="E563" s="8" t="s">
        <v>44</v>
      </c>
      <c r="F563" s="133" t="s">
        <v>57</v>
      </c>
      <c r="G563" s="18">
        <v>0.1</v>
      </c>
      <c r="H563" s="18"/>
      <c r="I563" s="18">
        <v>0.1</v>
      </c>
    </row>
    <row r="564" ht="36" spans="1:9">
      <c r="A564" s="8">
        <v>7</v>
      </c>
      <c r="B564" s="135" t="s">
        <v>976</v>
      </c>
      <c r="C564" s="8" t="s">
        <v>921</v>
      </c>
      <c r="D564" s="129" t="s">
        <v>977</v>
      </c>
      <c r="E564" s="8" t="s">
        <v>44</v>
      </c>
      <c r="F564" s="133" t="s">
        <v>45</v>
      </c>
      <c r="G564" s="18">
        <v>2.82</v>
      </c>
      <c r="H564" s="18"/>
      <c r="I564" s="18">
        <v>2.82</v>
      </c>
    </row>
    <row r="565" ht="40" customHeight="1" spans="1:9">
      <c r="A565" s="8">
        <v>8</v>
      </c>
      <c r="B565" s="132" t="s">
        <v>978</v>
      </c>
      <c r="C565" s="8" t="s">
        <v>921</v>
      </c>
      <c r="D565" s="129" t="s">
        <v>979</v>
      </c>
      <c r="E565" s="8" t="s">
        <v>44</v>
      </c>
      <c r="F565" s="133" t="s">
        <v>45</v>
      </c>
      <c r="G565" s="18">
        <v>1.5</v>
      </c>
      <c r="H565" s="18"/>
      <c r="I565" s="18">
        <v>1.5</v>
      </c>
    </row>
    <row r="566" ht="40" customHeight="1" spans="1:9">
      <c r="A566" s="8">
        <v>9</v>
      </c>
      <c r="B566" s="132" t="s">
        <v>980</v>
      </c>
      <c r="C566" s="8" t="s">
        <v>921</v>
      </c>
      <c r="D566" s="129" t="s">
        <v>981</v>
      </c>
      <c r="E566" s="8" t="s">
        <v>44</v>
      </c>
      <c r="F566" s="133" t="s">
        <v>45</v>
      </c>
      <c r="G566" s="18">
        <v>0.85</v>
      </c>
      <c r="H566" s="18"/>
      <c r="I566" s="18">
        <v>0.85</v>
      </c>
    </row>
    <row r="567" ht="40" customHeight="1" spans="1:9">
      <c r="A567" s="8">
        <v>10</v>
      </c>
      <c r="B567" s="132" t="s">
        <v>982</v>
      </c>
      <c r="C567" s="8" t="s">
        <v>921</v>
      </c>
      <c r="D567" s="129" t="s">
        <v>983</v>
      </c>
      <c r="E567" s="8" t="s">
        <v>44</v>
      </c>
      <c r="F567" s="133" t="s">
        <v>45</v>
      </c>
      <c r="G567" s="18">
        <v>1</v>
      </c>
      <c r="H567" s="18"/>
      <c r="I567" s="18">
        <v>1</v>
      </c>
    </row>
    <row r="568" ht="55" customHeight="1" spans="1:9">
      <c r="A568" s="8">
        <v>11</v>
      </c>
      <c r="B568" s="132" t="s">
        <v>984</v>
      </c>
      <c r="C568" s="8" t="s">
        <v>921</v>
      </c>
      <c r="D568" s="129" t="s">
        <v>985</v>
      </c>
      <c r="E568" s="8" t="s">
        <v>44</v>
      </c>
      <c r="F568" s="133" t="s">
        <v>80</v>
      </c>
      <c r="G568" s="18">
        <v>1.2</v>
      </c>
      <c r="H568" s="18"/>
      <c r="I568" s="18">
        <v>1.2</v>
      </c>
    </row>
    <row r="569" ht="53" customHeight="1" spans="1:9">
      <c r="A569" s="8">
        <v>12</v>
      </c>
      <c r="B569" s="132" t="s">
        <v>986</v>
      </c>
      <c r="C569" s="8" t="s">
        <v>921</v>
      </c>
      <c r="D569" s="129" t="s">
        <v>987</v>
      </c>
      <c r="E569" s="8" t="s">
        <v>44</v>
      </c>
      <c r="F569" s="133" t="s">
        <v>80</v>
      </c>
      <c r="G569" s="18">
        <v>7.3</v>
      </c>
      <c r="H569" s="18"/>
      <c r="I569" s="18">
        <v>7.3</v>
      </c>
    </row>
    <row r="570" ht="66" customHeight="1" spans="1:9">
      <c r="A570" s="8">
        <v>13</v>
      </c>
      <c r="B570" s="123" t="s">
        <v>988</v>
      </c>
      <c r="C570" s="48" t="s">
        <v>921</v>
      </c>
      <c r="D570" s="124" t="s">
        <v>989</v>
      </c>
      <c r="E570" s="48" t="s">
        <v>44</v>
      </c>
      <c r="F570" s="30" t="s">
        <v>45</v>
      </c>
      <c r="G570" s="84">
        <v>4.3</v>
      </c>
      <c r="H570" s="18"/>
      <c r="I570" s="84">
        <v>4.3</v>
      </c>
    </row>
    <row r="571" ht="40" customHeight="1" spans="1:9">
      <c r="A571" s="8">
        <v>14</v>
      </c>
      <c r="B571" s="123" t="s">
        <v>990</v>
      </c>
      <c r="C571" s="48" t="s">
        <v>921</v>
      </c>
      <c r="D571" s="124" t="s">
        <v>991</v>
      </c>
      <c r="E571" s="48" t="s">
        <v>44</v>
      </c>
      <c r="F571" s="30" t="s">
        <v>289</v>
      </c>
      <c r="G571" s="84">
        <v>2.75</v>
      </c>
      <c r="H571" s="84"/>
      <c r="I571" s="84">
        <v>2.75</v>
      </c>
    </row>
    <row r="572" ht="40" customHeight="1" spans="1:9">
      <c r="A572" s="8">
        <v>15</v>
      </c>
      <c r="B572" s="125" t="s">
        <v>992</v>
      </c>
      <c r="C572" s="8" t="s">
        <v>921</v>
      </c>
      <c r="D572" s="126" t="s">
        <v>993</v>
      </c>
      <c r="E572" s="8" t="s">
        <v>44</v>
      </c>
      <c r="F572" s="127" t="s">
        <v>108</v>
      </c>
      <c r="G572" s="18">
        <v>0.5</v>
      </c>
      <c r="H572" s="18"/>
      <c r="I572" s="18">
        <v>0.5</v>
      </c>
    </row>
    <row r="573" ht="90" customHeight="1" spans="1:9">
      <c r="A573" s="8">
        <v>16</v>
      </c>
      <c r="B573" s="125" t="s">
        <v>994</v>
      </c>
      <c r="C573" s="8" t="s">
        <v>921</v>
      </c>
      <c r="D573" s="126" t="s">
        <v>995</v>
      </c>
      <c r="E573" s="8" t="s">
        <v>44</v>
      </c>
      <c r="F573" s="127" t="s">
        <v>996</v>
      </c>
      <c r="G573" s="18">
        <v>1.35</v>
      </c>
      <c r="H573" s="18"/>
      <c r="I573" s="18">
        <v>1.35</v>
      </c>
    </row>
    <row r="574" ht="42" customHeight="1" spans="1:9">
      <c r="A574" s="8">
        <v>17</v>
      </c>
      <c r="B574" s="123" t="s">
        <v>997</v>
      </c>
      <c r="C574" s="48" t="s">
        <v>921</v>
      </c>
      <c r="D574" s="124" t="s">
        <v>998</v>
      </c>
      <c r="E574" s="48" t="s">
        <v>44</v>
      </c>
      <c r="F574" s="30" t="s">
        <v>57</v>
      </c>
      <c r="G574" s="84">
        <v>7.5</v>
      </c>
      <c r="H574" s="84"/>
      <c r="I574" s="84">
        <v>7.5</v>
      </c>
    </row>
    <row r="575" ht="41" customHeight="1" spans="1:9">
      <c r="A575" s="8">
        <v>18</v>
      </c>
      <c r="B575" s="125" t="s">
        <v>999</v>
      </c>
      <c r="C575" s="8" t="s">
        <v>921</v>
      </c>
      <c r="D575" s="126" t="s">
        <v>1000</v>
      </c>
      <c r="E575" s="8" t="s">
        <v>44</v>
      </c>
      <c r="F575" s="127" t="s">
        <v>643</v>
      </c>
      <c r="G575" s="18">
        <v>0.2</v>
      </c>
      <c r="H575" s="18"/>
      <c r="I575" s="18">
        <v>0.2</v>
      </c>
    </row>
    <row r="576" ht="76" customHeight="1" spans="1:9">
      <c r="A576" s="8">
        <v>19</v>
      </c>
      <c r="B576" s="125" t="s">
        <v>1001</v>
      </c>
      <c r="C576" s="8" t="s">
        <v>921</v>
      </c>
      <c r="D576" s="126" t="s">
        <v>1002</v>
      </c>
      <c r="E576" s="8" t="s">
        <v>44</v>
      </c>
      <c r="F576" s="127" t="s">
        <v>54</v>
      </c>
      <c r="G576" s="18">
        <v>0.4</v>
      </c>
      <c r="H576" s="18"/>
      <c r="I576" s="18">
        <v>0.4</v>
      </c>
    </row>
    <row r="577" ht="42" customHeight="1" spans="1:9">
      <c r="A577" s="8">
        <v>20</v>
      </c>
      <c r="B577" s="125" t="s">
        <v>1003</v>
      </c>
      <c r="C577" s="8" t="s">
        <v>921</v>
      </c>
      <c r="D577" s="126" t="s">
        <v>1004</v>
      </c>
      <c r="E577" s="8" t="s">
        <v>44</v>
      </c>
      <c r="F577" s="127" t="s">
        <v>108</v>
      </c>
      <c r="G577" s="18">
        <v>0.25</v>
      </c>
      <c r="H577" s="18"/>
      <c r="I577" s="18">
        <v>0.25</v>
      </c>
    </row>
    <row r="578" ht="42" customHeight="1" spans="1:9">
      <c r="A578" s="8">
        <v>21</v>
      </c>
      <c r="B578" s="125" t="s">
        <v>1005</v>
      </c>
      <c r="C578" s="8" t="s">
        <v>921</v>
      </c>
      <c r="D578" s="126" t="s">
        <v>1006</v>
      </c>
      <c r="E578" s="8" t="s">
        <v>44</v>
      </c>
      <c r="F578" s="127" t="s">
        <v>108</v>
      </c>
      <c r="G578" s="18">
        <v>1</v>
      </c>
      <c r="H578" s="18"/>
      <c r="I578" s="18">
        <v>1</v>
      </c>
    </row>
    <row r="579" ht="72" spans="1:9">
      <c r="A579" s="8">
        <v>22</v>
      </c>
      <c r="B579" s="136" t="s">
        <v>1007</v>
      </c>
      <c r="C579" s="8" t="s">
        <v>921</v>
      </c>
      <c r="D579" s="137" t="s">
        <v>1008</v>
      </c>
      <c r="E579" s="8" t="s">
        <v>44</v>
      </c>
      <c r="F579" s="136" t="s">
        <v>45</v>
      </c>
      <c r="G579" s="18">
        <v>0.07</v>
      </c>
      <c r="H579" s="18"/>
      <c r="I579" s="18">
        <v>0.07</v>
      </c>
    </row>
    <row r="580" ht="106" customHeight="1" spans="1:9">
      <c r="A580" s="8">
        <v>23</v>
      </c>
      <c r="B580" s="136" t="s">
        <v>1009</v>
      </c>
      <c r="C580" s="8" t="s">
        <v>921</v>
      </c>
      <c r="D580" s="137" t="s">
        <v>1010</v>
      </c>
      <c r="E580" s="8" t="s">
        <v>44</v>
      </c>
      <c r="F580" s="136" t="s">
        <v>45</v>
      </c>
      <c r="G580" s="18">
        <v>0.1</v>
      </c>
      <c r="H580" s="18"/>
      <c r="I580" s="18">
        <v>0.1</v>
      </c>
    </row>
    <row r="581" ht="94" customHeight="1" spans="1:9">
      <c r="A581" s="8">
        <v>24</v>
      </c>
      <c r="B581" s="136" t="s">
        <v>1011</v>
      </c>
      <c r="C581" s="8" t="s">
        <v>921</v>
      </c>
      <c r="D581" s="137" t="s">
        <v>1012</v>
      </c>
      <c r="E581" s="8" t="s">
        <v>44</v>
      </c>
      <c r="F581" s="136" t="s">
        <v>45</v>
      </c>
      <c r="G581" s="18">
        <v>0.12</v>
      </c>
      <c r="H581" s="18"/>
      <c r="I581" s="18">
        <v>0.12</v>
      </c>
    </row>
    <row r="582" ht="108" spans="1:9">
      <c r="A582" s="8">
        <v>25</v>
      </c>
      <c r="B582" s="136" t="s">
        <v>1013</v>
      </c>
      <c r="C582" s="8" t="s">
        <v>921</v>
      </c>
      <c r="D582" s="137" t="s">
        <v>1014</v>
      </c>
      <c r="E582" s="8" t="s">
        <v>44</v>
      </c>
      <c r="F582" s="136" t="s">
        <v>45</v>
      </c>
      <c r="G582" s="18">
        <v>0.08</v>
      </c>
      <c r="H582" s="18"/>
      <c r="I582" s="18">
        <v>0.08</v>
      </c>
    </row>
    <row r="583" ht="132" spans="1:9">
      <c r="A583" s="8">
        <v>26</v>
      </c>
      <c r="B583" s="136" t="s">
        <v>1015</v>
      </c>
      <c r="C583" s="8" t="s">
        <v>921</v>
      </c>
      <c r="D583" s="25" t="s">
        <v>1016</v>
      </c>
      <c r="E583" s="8" t="s">
        <v>44</v>
      </c>
      <c r="F583" s="22" t="s">
        <v>57</v>
      </c>
      <c r="G583" s="18">
        <v>1.12</v>
      </c>
      <c r="H583" s="18"/>
      <c r="I583" s="18">
        <v>1.12</v>
      </c>
    </row>
    <row r="584" ht="84" spans="1:9">
      <c r="A584" s="8">
        <v>27</v>
      </c>
      <c r="B584" s="136" t="s">
        <v>1017</v>
      </c>
      <c r="C584" s="8" t="s">
        <v>921</v>
      </c>
      <c r="D584" s="25" t="s">
        <v>1018</v>
      </c>
      <c r="E584" s="8" t="s">
        <v>44</v>
      </c>
      <c r="F584" s="22" t="s">
        <v>57</v>
      </c>
      <c r="G584" s="18">
        <v>0.68</v>
      </c>
      <c r="H584" s="18"/>
      <c r="I584" s="18">
        <v>0.68</v>
      </c>
    </row>
    <row r="585" ht="48" spans="1:9">
      <c r="A585" s="8">
        <v>28</v>
      </c>
      <c r="B585" s="138" t="s">
        <v>1019</v>
      </c>
      <c r="C585" s="138" t="s">
        <v>921</v>
      </c>
      <c r="D585" s="139" t="s">
        <v>1020</v>
      </c>
      <c r="E585" s="138" t="s">
        <v>399</v>
      </c>
      <c r="F585" s="138" t="s">
        <v>54</v>
      </c>
      <c r="G585" s="140">
        <v>0.51</v>
      </c>
      <c r="H585" s="140"/>
      <c r="I585" s="140">
        <v>0.51</v>
      </c>
    </row>
    <row r="586" ht="53" customHeight="1" spans="1:9">
      <c r="A586" s="8">
        <v>29</v>
      </c>
      <c r="B586" s="123" t="s">
        <v>1021</v>
      </c>
      <c r="C586" s="123" t="s">
        <v>921</v>
      </c>
      <c r="D586" s="141" t="s">
        <v>1022</v>
      </c>
      <c r="E586" s="123" t="s">
        <v>399</v>
      </c>
      <c r="F586" s="123" t="s">
        <v>54</v>
      </c>
      <c r="G586" s="142">
        <v>2.85</v>
      </c>
      <c r="H586" s="142"/>
      <c r="I586" s="142">
        <v>2.85</v>
      </c>
    </row>
    <row r="587" ht="72" spans="1:9">
      <c r="A587" s="8">
        <v>30</v>
      </c>
      <c r="B587" s="136" t="s">
        <v>1023</v>
      </c>
      <c r="C587" s="8" t="s">
        <v>921</v>
      </c>
      <c r="D587" s="143" t="s">
        <v>1024</v>
      </c>
      <c r="E587" s="8" t="s">
        <v>44</v>
      </c>
      <c r="F587" s="22" t="s">
        <v>60</v>
      </c>
      <c r="G587" s="18">
        <v>6.2</v>
      </c>
      <c r="H587" s="18"/>
      <c r="I587" s="18">
        <v>6.2</v>
      </c>
    </row>
    <row r="588" ht="90" customHeight="1" spans="1:9">
      <c r="A588" s="8">
        <v>31</v>
      </c>
      <c r="B588" s="136" t="s">
        <v>1025</v>
      </c>
      <c r="C588" s="8" t="s">
        <v>921</v>
      </c>
      <c r="D588" s="143" t="s">
        <v>1026</v>
      </c>
      <c r="E588" s="8" t="s">
        <v>44</v>
      </c>
      <c r="F588" s="22" t="s">
        <v>60</v>
      </c>
      <c r="G588" s="18">
        <v>10.5</v>
      </c>
      <c r="H588" s="18"/>
      <c r="I588" s="18">
        <v>10.5</v>
      </c>
    </row>
    <row r="589" ht="79" customHeight="1" spans="1:9">
      <c r="A589" s="8">
        <v>32</v>
      </c>
      <c r="B589" s="136" t="s">
        <v>1027</v>
      </c>
      <c r="C589" s="8" t="s">
        <v>921</v>
      </c>
      <c r="D589" s="143" t="s">
        <v>1028</v>
      </c>
      <c r="E589" s="8" t="s">
        <v>44</v>
      </c>
      <c r="F589" s="22" t="s">
        <v>60</v>
      </c>
      <c r="G589" s="18">
        <v>0.92</v>
      </c>
      <c r="H589" s="18"/>
      <c r="I589" s="18">
        <v>0.92</v>
      </c>
    </row>
    <row r="590" ht="54" customHeight="1" spans="1:9">
      <c r="A590" s="8">
        <v>33</v>
      </c>
      <c r="B590" s="136" t="s">
        <v>1029</v>
      </c>
      <c r="C590" s="8" t="s">
        <v>921</v>
      </c>
      <c r="D590" s="143" t="s">
        <v>1030</v>
      </c>
      <c r="E590" s="8" t="s">
        <v>44</v>
      </c>
      <c r="F590" s="22" t="s">
        <v>60</v>
      </c>
      <c r="G590" s="18">
        <v>1.3</v>
      </c>
      <c r="H590" s="18"/>
      <c r="I590" s="18">
        <v>1.3</v>
      </c>
    </row>
    <row r="591" ht="41" customHeight="1" spans="1:9">
      <c r="A591" s="8">
        <v>34</v>
      </c>
      <c r="B591" s="136" t="s">
        <v>1031</v>
      </c>
      <c r="C591" s="8" t="s">
        <v>921</v>
      </c>
      <c r="D591" s="143" t="s">
        <v>1032</v>
      </c>
      <c r="E591" s="8" t="s">
        <v>44</v>
      </c>
      <c r="F591" s="22" t="s">
        <v>60</v>
      </c>
      <c r="G591" s="18">
        <v>0.83</v>
      </c>
      <c r="H591" s="18"/>
      <c r="I591" s="18">
        <v>0.83</v>
      </c>
    </row>
    <row r="592" ht="60" spans="1:9">
      <c r="A592" s="8">
        <v>35</v>
      </c>
      <c r="B592" s="136" t="s">
        <v>1033</v>
      </c>
      <c r="C592" s="8" t="s">
        <v>921</v>
      </c>
      <c r="D592" s="143" t="s">
        <v>1034</v>
      </c>
      <c r="E592" s="8" t="s">
        <v>44</v>
      </c>
      <c r="F592" s="22" t="s">
        <v>60</v>
      </c>
      <c r="G592" s="18">
        <v>1.13</v>
      </c>
      <c r="H592" s="18"/>
      <c r="I592" s="18">
        <v>1.13</v>
      </c>
    </row>
    <row r="593" ht="48" customHeight="1" spans="1:9">
      <c r="A593" s="8">
        <v>36</v>
      </c>
      <c r="B593" s="123" t="s">
        <v>1035</v>
      </c>
      <c r="C593" s="48" t="s">
        <v>921</v>
      </c>
      <c r="D593" s="124" t="s">
        <v>1036</v>
      </c>
      <c r="E593" s="48" t="s">
        <v>399</v>
      </c>
      <c r="F593" s="30" t="s">
        <v>54</v>
      </c>
      <c r="G593" s="84">
        <v>0.6</v>
      </c>
      <c r="H593" s="84"/>
      <c r="I593" s="84">
        <v>0.6</v>
      </c>
    </row>
    <row r="594" ht="48" customHeight="1" spans="1:9">
      <c r="A594" s="8">
        <v>37</v>
      </c>
      <c r="B594" s="123" t="s">
        <v>1037</v>
      </c>
      <c r="C594" s="123" t="s">
        <v>921</v>
      </c>
      <c r="D594" s="141" t="s">
        <v>1038</v>
      </c>
      <c r="E594" s="123" t="s">
        <v>399</v>
      </c>
      <c r="F594" s="123" t="s">
        <v>54</v>
      </c>
      <c r="G594" s="142">
        <v>5</v>
      </c>
      <c r="H594" s="142"/>
      <c r="I594" s="142">
        <v>5</v>
      </c>
    </row>
    <row r="595" ht="48" customHeight="1" spans="1:9">
      <c r="A595" s="8">
        <v>38</v>
      </c>
      <c r="B595" s="123" t="s">
        <v>1039</v>
      </c>
      <c r="C595" s="123" t="s">
        <v>921</v>
      </c>
      <c r="D595" s="31" t="s">
        <v>1040</v>
      </c>
      <c r="E595" s="123" t="s">
        <v>399</v>
      </c>
      <c r="F595" s="123" t="s">
        <v>80</v>
      </c>
      <c r="G595" s="140">
        <v>7</v>
      </c>
      <c r="H595" s="140"/>
      <c r="I595" s="140">
        <v>7</v>
      </c>
    </row>
    <row r="596" ht="48" customHeight="1" spans="1:9">
      <c r="A596" s="8">
        <v>39</v>
      </c>
      <c r="B596" s="123" t="s">
        <v>1041</v>
      </c>
      <c r="C596" s="123" t="s">
        <v>921</v>
      </c>
      <c r="D596" s="31" t="s">
        <v>1042</v>
      </c>
      <c r="E596" s="123" t="s">
        <v>399</v>
      </c>
      <c r="F596" s="123" t="s">
        <v>45</v>
      </c>
      <c r="G596" s="142">
        <v>0.3</v>
      </c>
      <c r="H596" s="142"/>
      <c r="I596" s="142">
        <v>0.3</v>
      </c>
    </row>
    <row r="597" ht="54" customHeight="1" spans="1:9">
      <c r="A597" s="8">
        <v>40</v>
      </c>
      <c r="B597" s="123" t="s">
        <v>1043</v>
      </c>
      <c r="C597" s="48" t="s">
        <v>921</v>
      </c>
      <c r="D597" s="124" t="s">
        <v>1044</v>
      </c>
      <c r="E597" s="48" t="s">
        <v>399</v>
      </c>
      <c r="F597" s="30" t="s">
        <v>192</v>
      </c>
      <c r="G597" s="84">
        <v>0.6</v>
      </c>
      <c r="H597" s="84"/>
      <c r="I597" s="84">
        <v>0.6</v>
      </c>
    </row>
    <row r="598" ht="24" spans="1:9">
      <c r="A598" s="12" t="s">
        <v>1045</v>
      </c>
      <c r="B598" s="12" t="s">
        <v>1046</v>
      </c>
      <c r="C598" s="12">
        <f t="shared" ref="C598:I598" si="154">SUM(C599)</f>
        <v>5</v>
      </c>
      <c r="D598" s="14"/>
      <c r="E598" s="12"/>
      <c r="F598" s="12"/>
      <c r="G598" s="34">
        <f t="shared" si="154"/>
        <v>0.58</v>
      </c>
      <c r="H598" s="34">
        <f t="shared" si="154"/>
        <v>0</v>
      </c>
      <c r="I598" s="34">
        <f t="shared" si="154"/>
        <v>0.58</v>
      </c>
    </row>
    <row r="599" ht="18" customHeight="1" spans="1:9">
      <c r="A599" s="8"/>
      <c r="B599" s="8" t="s">
        <v>301</v>
      </c>
      <c r="C599" s="8">
        <v>5</v>
      </c>
      <c r="D599" s="17"/>
      <c r="E599" s="8"/>
      <c r="F599" s="8"/>
      <c r="G599" s="18">
        <f t="shared" ref="G599:I599" si="155">SUM(G600:G604)</f>
        <v>0.58</v>
      </c>
      <c r="H599" s="18">
        <f t="shared" si="155"/>
        <v>0</v>
      </c>
      <c r="I599" s="18">
        <f t="shared" si="155"/>
        <v>0.58</v>
      </c>
    </row>
    <row r="600" ht="24" spans="1:9">
      <c r="A600" s="8">
        <v>1</v>
      </c>
      <c r="B600" s="8" t="s">
        <v>1047</v>
      </c>
      <c r="C600" s="8" t="s">
        <v>1048</v>
      </c>
      <c r="D600" s="124" t="s">
        <v>1049</v>
      </c>
      <c r="E600" s="48" t="s">
        <v>399</v>
      </c>
      <c r="F600" s="8">
        <v>2021</v>
      </c>
      <c r="G600" s="84">
        <v>0.17</v>
      </c>
      <c r="H600" s="84"/>
      <c r="I600" s="84">
        <v>0.17</v>
      </c>
    </row>
    <row r="601" ht="24" spans="1:9">
      <c r="A601" s="8">
        <v>2</v>
      </c>
      <c r="B601" s="8" t="s">
        <v>1050</v>
      </c>
      <c r="C601" s="8" t="s">
        <v>1048</v>
      </c>
      <c r="D601" s="124" t="s">
        <v>1051</v>
      </c>
      <c r="E601" s="48" t="s">
        <v>399</v>
      </c>
      <c r="F601" s="8">
        <v>2022</v>
      </c>
      <c r="G601" s="84">
        <v>0.12</v>
      </c>
      <c r="H601" s="84"/>
      <c r="I601" s="84">
        <v>0.12</v>
      </c>
    </row>
    <row r="602" ht="24" spans="1:9">
      <c r="A602" s="8">
        <v>3</v>
      </c>
      <c r="B602" s="8" t="s">
        <v>1052</v>
      </c>
      <c r="C602" s="8" t="s">
        <v>1048</v>
      </c>
      <c r="D602" s="124" t="s">
        <v>1053</v>
      </c>
      <c r="E602" s="48" t="s">
        <v>399</v>
      </c>
      <c r="F602" s="8">
        <v>2023</v>
      </c>
      <c r="G602" s="84">
        <v>0.15</v>
      </c>
      <c r="H602" s="84"/>
      <c r="I602" s="84">
        <v>0.15</v>
      </c>
    </row>
    <row r="603" ht="24" spans="1:9">
      <c r="A603" s="8">
        <v>4</v>
      </c>
      <c r="B603" s="8" t="s">
        <v>1054</v>
      </c>
      <c r="C603" s="8" t="s">
        <v>1048</v>
      </c>
      <c r="D603" s="124" t="s">
        <v>1055</v>
      </c>
      <c r="E603" s="48" t="s">
        <v>399</v>
      </c>
      <c r="F603" s="8">
        <v>2024</v>
      </c>
      <c r="G603" s="84">
        <v>0.08</v>
      </c>
      <c r="H603" s="84"/>
      <c r="I603" s="84">
        <v>0.08</v>
      </c>
    </row>
    <row r="604" ht="24" spans="1:9">
      <c r="A604" s="8">
        <v>5</v>
      </c>
      <c r="B604" s="8" t="s">
        <v>1056</v>
      </c>
      <c r="C604" s="8" t="s">
        <v>1048</v>
      </c>
      <c r="D604" s="124" t="s">
        <v>1057</v>
      </c>
      <c r="E604" s="48" t="s">
        <v>399</v>
      </c>
      <c r="F604" s="8">
        <v>2025</v>
      </c>
      <c r="G604" s="84">
        <v>0.06</v>
      </c>
      <c r="H604" s="84"/>
      <c r="I604" s="84">
        <v>0.06</v>
      </c>
    </row>
    <row r="605" ht="24" spans="1:9">
      <c r="A605" s="12" t="s">
        <v>1058</v>
      </c>
      <c r="B605" s="12" t="s">
        <v>1059</v>
      </c>
      <c r="C605" s="12">
        <v>0</v>
      </c>
      <c r="D605" s="14"/>
      <c r="E605" s="12"/>
      <c r="F605" s="12"/>
      <c r="G605" s="34"/>
      <c r="H605" s="34"/>
      <c r="I605" s="34"/>
    </row>
  </sheetData>
  <mergeCells count="1">
    <mergeCell ref="A1:I1"/>
  </mergeCells>
  <pageMargins left="0.629166666666667" right="0.432638888888889" top="0.786805555555556" bottom="0.590277777777778" header="0.511805555555556" footer="0.511805555555556"/>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Company>德宏州陇川县党政机关单位</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吴毕文</dc:creator>
  <cp:lastModifiedBy>Administrator</cp:lastModifiedBy>
  <dcterms:created xsi:type="dcterms:W3CDTF">2021-06-07T11:14:00Z</dcterms:created>
  <cp:lastPrinted>2021-06-07T11:34:00Z</cp:lastPrinted>
  <dcterms:modified xsi:type="dcterms:W3CDTF">2025-05-22T01:52:59Z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CC29049AFAF2408788AFC063B2B195BE</vt:lpwstr>
  </property>
</Properties>
</file>